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D:\OneDrive - National Highways Infra Investment Managers Private Limited\# OFFICIAL\# InvIT\# Open Procurement Bidding\RFP - Repair PQC at Distressed Locations CKRP NWP 03112025\Annexures 01\"/>
    </mc:Choice>
  </mc:AlternateContent>
  <xr:revisionPtr revIDLastSave="0" documentId="13_ncr:1_{B0D5738F-ABB2-4132-8CFD-413622E55AC8}" xr6:coauthVersionLast="47" xr6:coauthVersionMax="47" xr10:uidLastSave="{00000000-0000-0000-0000-000000000000}"/>
  <bookViews>
    <workbookView xWindow="-118" yWindow="-118" windowWidth="25370" windowHeight="13667" xr2:uid="{00000000-000D-0000-FFFF-FFFF00000000}"/>
  </bookViews>
  <sheets>
    <sheet name="Summary" sheetId="2" r:id="rId1"/>
    <sheet name="Measurement" sheetId="1" r:id="rId2"/>
    <sheet name="Reinforcement" sheetId="3" r:id="rId3"/>
  </sheets>
  <definedNames>
    <definedName name="_xlnm._FilterDatabase" localSheetId="1" hidden="1">Measurement!$A$2:$K$133</definedName>
    <definedName name="_xlnm.Print_Area" localSheetId="0">Summary!$A$1:$G$16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 i="1" l="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3" i="1"/>
  <c r="D6" i="2"/>
  <c r="F6" i="2" s="1"/>
  <c r="F6" i="3"/>
  <c r="F5" i="3" l="1"/>
  <c r="F3" i="3"/>
  <c r="F4" i="3"/>
  <c r="F2" i="3"/>
  <c r="C2" i="3"/>
  <c r="F133" i="1"/>
  <c r="G132" i="1"/>
  <c r="F132" i="1"/>
  <c r="H132" i="1" s="1"/>
  <c r="J132" i="1" s="1"/>
  <c r="G131" i="1"/>
  <c r="F131" i="1"/>
  <c r="H131" i="1" s="1"/>
  <c r="J131" i="1" s="1"/>
  <c r="G130" i="1"/>
  <c r="F130" i="1"/>
  <c r="H130" i="1" s="1"/>
  <c r="J130" i="1" s="1"/>
  <c r="G129" i="1"/>
  <c r="F129" i="1"/>
  <c r="G128" i="1"/>
  <c r="F128" i="1"/>
  <c r="H128" i="1" s="1"/>
  <c r="J128" i="1" s="1"/>
  <c r="G127" i="1"/>
  <c r="F127" i="1"/>
  <c r="H127" i="1" s="1"/>
  <c r="J127" i="1" s="1"/>
  <c r="G126" i="1"/>
  <c r="F126" i="1"/>
  <c r="H126" i="1" s="1"/>
  <c r="J126" i="1" s="1"/>
  <c r="G125" i="1"/>
  <c r="F125" i="1"/>
  <c r="H125" i="1" s="1"/>
  <c r="J125" i="1" s="1"/>
  <c r="G124" i="1"/>
  <c r="F124" i="1"/>
  <c r="H124" i="1" s="1"/>
  <c r="J124" i="1" s="1"/>
  <c r="G123" i="1"/>
  <c r="F123" i="1"/>
  <c r="H123" i="1" s="1"/>
  <c r="J123" i="1" s="1"/>
  <c r="G122" i="1"/>
  <c r="F122" i="1"/>
  <c r="H122" i="1" s="1"/>
  <c r="J122" i="1" s="1"/>
  <c r="G121" i="1"/>
  <c r="F121" i="1"/>
  <c r="H121" i="1" s="1"/>
  <c r="J121" i="1" s="1"/>
  <c r="G120" i="1"/>
  <c r="F120" i="1"/>
  <c r="H120" i="1" s="1"/>
  <c r="J120" i="1" s="1"/>
  <c r="G14" i="1"/>
  <c r="F14" i="1"/>
  <c r="H14" i="1" s="1"/>
  <c r="J14" i="1" s="1"/>
  <c r="G13" i="1"/>
  <c r="F13" i="1"/>
  <c r="G12" i="1"/>
  <c r="F12" i="1"/>
  <c r="H12" i="1" s="1"/>
  <c r="J12" i="1" s="1"/>
  <c r="G11" i="1"/>
  <c r="F11" i="1"/>
  <c r="H11" i="1" s="1"/>
  <c r="J11" i="1" s="1"/>
  <c r="G10" i="1"/>
  <c r="F10" i="1"/>
  <c r="H10" i="1" s="1"/>
  <c r="J10" i="1" s="1"/>
  <c r="G9" i="1"/>
  <c r="F9" i="1"/>
  <c r="H9" i="1" s="1"/>
  <c r="J9" i="1" s="1"/>
  <c r="G8" i="1"/>
  <c r="F8" i="1"/>
  <c r="H8" i="1" s="1"/>
  <c r="J8" i="1" s="1"/>
  <c r="G7" i="1"/>
  <c r="F7" i="1"/>
  <c r="G6" i="1"/>
  <c r="F6" i="1"/>
  <c r="H6" i="1" s="1"/>
  <c r="J6" i="1" s="1"/>
  <c r="G5" i="1"/>
  <c r="F5" i="1"/>
  <c r="H5" i="1" s="1"/>
  <c r="J5" i="1" s="1"/>
  <c r="G4" i="1"/>
  <c r="F4" i="1"/>
  <c r="H4" i="1" s="1"/>
  <c r="J4" i="1" s="1"/>
  <c r="G3" i="1"/>
  <c r="F3" i="1"/>
  <c r="H3" i="1" s="1"/>
  <c r="J3" i="1" s="1"/>
  <c r="F15" i="1"/>
  <c r="G15" i="1"/>
  <c r="F16" i="1"/>
  <c r="G16" i="1"/>
  <c r="G106" i="1"/>
  <c r="F106" i="1"/>
  <c r="G108" i="1"/>
  <c r="F108" i="1"/>
  <c r="H108" i="1" s="1"/>
  <c r="J108" i="1" s="1"/>
  <c r="G110" i="1"/>
  <c r="F110" i="1"/>
  <c r="G104" i="1"/>
  <c r="F104" i="1"/>
  <c r="G112" i="1"/>
  <c r="F112" i="1"/>
  <c r="G89" i="1"/>
  <c r="F89" i="1"/>
  <c r="G92" i="1"/>
  <c r="F92" i="1"/>
  <c r="H92" i="1" s="1"/>
  <c r="J92" i="1" s="1"/>
  <c r="G97" i="1"/>
  <c r="F97" i="1"/>
  <c r="G101" i="1"/>
  <c r="F101" i="1"/>
  <c r="G34" i="1"/>
  <c r="F34" i="1"/>
  <c r="G33" i="1"/>
  <c r="F33" i="1"/>
  <c r="G32" i="1"/>
  <c r="F32" i="1"/>
  <c r="G31" i="1"/>
  <c r="F31" i="1"/>
  <c r="G30" i="1"/>
  <c r="F30" i="1"/>
  <c r="H30" i="1" s="1"/>
  <c r="J30" i="1" s="1"/>
  <c r="G29" i="1"/>
  <c r="F29" i="1"/>
  <c r="G28" i="1"/>
  <c r="F28" i="1"/>
  <c r="G27" i="1"/>
  <c r="F27" i="1"/>
  <c r="G26" i="1"/>
  <c r="F26" i="1"/>
  <c r="G25" i="1"/>
  <c r="F25" i="1"/>
  <c r="H25" i="1" s="1"/>
  <c r="J25" i="1" s="1"/>
  <c r="F24" i="1"/>
  <c r="G24" i="1"/>
  <c r="G23" i="1"/>
  <c r="F23" i="1"/>
  <c r="G22" i="1"/>
  <c r="F22" i="1"/>
  <c r="G21" i="1"/>
  <c r="F21" i="1"/>
  <c r="H21" i="1" s="1"/>
  <c r="J21" i="1" s="1"/>
  <c r="G20" i="1"/>
  <c r="F20" i="1"/>
  <c r="G19" i="1"/>
  <c r="F19" i="1"/>
  <c r="G18" i="1"/>
  <c r="F18" i="1"/>
  <c r="H18" i="1" s="1"/>
  <c r="J18" i="1" s="1"/>
  <c r="G17" i="1"/>
  <c r="F17" i="1"/>
  <c r="H17" i="1" s="1"/>
  <c r="J17" i="1" s="1"/>
  <c r="G119" i="1"/>
  <c r="F119" i="1"/>
  <c r="G118" i="1"/>
  <c r="F118" i="1"/>
  <c r="G117" i="1"/>
  <c r="F117" i="1"/>
  <c r="G116" i="1"/>
  <c r="F116" i="1"/>
  <c r="H116" i="1" s="1"/>
  <c r="J116" i="1" s="1"/>
  <c r="G115" i="1"/>
  <c r="F115" i="1"/>
  <c r="H115" i="1" s="1"/>
  <c r="J115" i="1" s="1"/>
  <c r="G114" i="1"/>
  <c r="F114" i="1"/>
  <c r="G113" i="1"/>
  <c r="F113" i="1"/>
  <c r="G111" i="1"/>
  <c r="F111" i="1"/>
  <c r="H111" i="1" s="1"/>
  <c r="J111" i="1" s="1"/>
  <c r="G109" i="1"/>
  <c r="F109" i="1"/>
  <c r="G107" i="1"/>
  <c r="F107" i="1"/>
  <c r="G105" i="1"/>
  <c r="F105" i="1"/>
  <c r="H105" i="1" s="1"/>
  <c r="J105" i="1" s="1"/>
  <c r="G103" i="1"/>
  <c r="F103" i="1"/>
  <c r="H103" i="1" s="1"/>
  <c r="J103" i="1" s="1"/>
  <c r="G102" i="1"/>
  <c r="F102" i="1"/>
  <c r="G100" i="1"/>
  <c r="F100" i="1"/>
  <c r="G99" i="1"/>
  <c r="F99" i="1"/>
  <c r="G98" i="1"/>
  <c r="F98" i="1"/>
  <c r="H98" i="1" s="1"/>
  <c r="J98" i="1" s="1"/>
  <c r="G96" i="1"/>
  <c r="F96" i="1"/>
  <c r="H96" i="1" s="1"/>
  <c r="J96" i="1" s="1"/>
  <c r="G95" i="1"/>
  <c r="F95" i="1"/>
  <c r="F94" i="1"/>
  <c r="G94" i="1"/>
  <c r="G93" i="1"/>
  <c r="H16" i="1" l="1"/>
  <c r="J16" i="1" s="1"/>
  <c r="H129" i="1"/>
  <c r="J129" i="1" s="1"/>
  <c r="H15" i="1"/>
  <c r="J15" i="1" s="1"/>
  <c r="H106" i="1"/>
  <c r="J106" i="1" s="1"/>
  <c r="H102" i="1"/>
  <c r="J102" i="1" s="1"/>
  <c r="H28" i="1"/>
  <c r="J28" i="1" s="1"/>
  <c r="H34" i="1"/>
  <c r="J34" i="1" s="1"/>
  <c r="H104" i="1"/>
  <c r="J104" i="1" s="1"/>
  <c r="H33" i="1"/>
  <c r="J33" i="1" s="1"/>
  <c r="H7" i="1"/>
  <c r="J7" i="1" s="1"/>
  <c r="H13" i="1"/>
  <c r="J13" i="1" s="1"/>
  <c r="H97" i="1"/>
  <c r="J97" i="1" s="1"/>
  <c r="H99" i="1"/>
  <c r="J99" i="1" s="1"/>
  <c r="H117" i="1"/>
  <c r="J117" i="1" s="1"/>
  <c r="H20" i="1"/>
  <c r="J20" i="1" s="1"/>
  <c r="H26" i="1"/>
  <c r="J26" i="1" s="1"/>
  <c r="H32" i="1"/>
  <c r="J32" i="1" s="1"/>
  <c r="H109" i="1"/>
  <c r="J109" i="1" s="1"/>
  <c r="H29" i="1"/>
  <c r="J29" i="1" s="1"/>
  <c r="H113" i="1"/>
  <c r="J113" i="1" s="1"/>
  <c r="H119" i="1"/>
  <c r="J119" i="1" s="1"/>
  <c r="H112" i="1"/>
  <c r="J112" i="1" s="1"/>
  <c r="H94" i="1"/>
  <c r="J94" i="1" s="1"/>
  <c r="H101" i="1"/>
  <c r="J101" i="1" s="1"/>
  <c r="H110" i="1"/>
  <c r="J110" i="1" s="1"/>
  <c r="H89" i="1"/>
  <c r="J89" i="1" s="1"/>
  <c r="H22" i="1"/>
  <c r="J22" i="1" s="1"/>
  <c r="H24" i="1"/>
  <c r="J24" i="1" s="1"/>
  <c r="H95" i="1"/>
  <c r="J95" i="1" s="1"/>
  <c r="H100" i="1"/>
  <c r="J100" i="1" s="1"/>
  <c r="H107" i="1"/>
  <c r="J107" i="1" s="1"/>
  <c r="H114" i="1"/>
  <c r="J114" i="1" s="1"/>
  <c r="H118" i="1"/>
  <c r="J118" i="1" s="1"/>
  <c r="H19" i="1"/>
  <c r="J19" i="1" s="1"/>
  <c r="H23" i="1"/>
  <c r="J23" i="1" s="1"/>
  <c r="H27" i="1"/>
  <c r="J27" i="1" s="1"/>
  <c r="H31" i="1"/>
  <c r="J31" i="1" s="1"/>
  <c r="F93" i="1"/>
  <c r="H93" i="1" s="1"/>
  <c r="J93" i="1" s="1"/>
  <c r="G91" i="1"/>
  <c r="F91" i="1"/>
  <c r="G90" i="1"/>
  <c r="F90" i="1"/>
  <c r="G88" i="1"/>
  <c r="F88" i="1"/>
  <c r="H91" i="1" l="1"/>
  <c r="J91" i="1" s="1"/>
  <c r="H88" i="1"/>
  <c r="H90" i="1"/>
  <c r="J90" i="1" s="1"/>
  <c r="J88"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35" i="1"/>
  <c r="F36" i="1" l="1"/>
  <c r="H36" i="1" s="1"/>
  <c r="J36" i="1" s="1"/>
  <c r="F37" i="1"/>
  <c r="H37" i="1" s="1"/>
  <c r="J37" i="1" s="1"/>
  <c r="F38" i="1"/>
  <c r="H38" i="1" s="1"/>
  <c r="J38" i="1" s="1"/>
  <c r="F39" i="1"/>
  <c r="H39" i="1" s="1"/>
  <c r="J39" i="1" s="1"/>
  <c r="F40" i="1"/>
  <c r="H40" i="1" s="1"/>
  <c r="J40" i="1" s="1"/>
  <c r="F41" i="1"/>
  <c r="H41" i="1" s="1"/>
  <c r="J41" i="1" s="1"/>
  <c r="F42" i="1"/>
  <c r="H42" i="1" s="1"/>
  <c r="J42" i="1" s="1"/>
  <c r="F43" i="1"/>
  <c r="H43" i="1" s="1"/>
  <c r="J43" i="1" s="1"/>
  <c r="F44" i="1"/>
  <c r="H44" i="1" s="1"/>
  <c r="J44" i="1" s="1"/>
  <c r="F45" i="1"/>
  <c r="H45" i="1" s="1"/>
  <c r="J45" i="1" s="1"/>
  <c r="F46" i="1"/>
  <c r="H46" i="1" s="1"/>
  <c r="J46" i="1" s="1"/>
  <c r="F47" i="1"/>
  <c r="H47" i="1" s="1"/>
  <c r="J47" i="1" s="1"/>
  <c r="F48" i="1"/>
  <c r="H48" i="1" s="1"/>
  <c r="J48" i="1" s="1"/>
  <c r="F49" i="1"/>
  <c r="H49" i="1" s="1"/>
  <c r="J49" i="1" s="1"/>
  <c r="F50" i="1"/>
  <c r="F51" i="1"/>
  <c r="F52" i="1"/>
  <c r="F53" i="1"/>
  <c r="F54" i="1"/>
  <c r="H54" i="1" s="1"/>
  <c r="J54" i="1" s="1"/>
  <c r="F55" i="1"/>
  <c r="H55" i="1" s="1"/>
  <c r="J55" i="1" s="1"/>
  <c r="F56" i="1"/>
  <c r="F57" i="1"/>
  <c r="H57" i="1" s="1"/>
  <c r="J57" i="1" s="1"/>
  <c r="F58" i="1"/>
  <c r="F59" i="1"/>
  <c r="H59" i="1" s="1"/>
  <c r="J59" i="1" s="1"/>
  <c r="F60" i="1"/>
  <c r="H60" i="1" s="1"/>
  <c r="J60" i="1" s="1"/>
  <c r="F61" i="1"/>
  <c r="H61" i="1" s="1"/>
  <c r="J61" i="1" s="1"/>
  <c r="F62" i="1"/>
  <c r="H62" i="1" s="1"/>
  <c r="J62" i="1" s="1"/>
  <c r="F63" i="1"/>
  <c r="H63" i="1" s="1"/>
  <c r="J63" i="1" s="1"/>
  <c r="F64" i="1"/>
  <c r="H64" i="1" s="1"/>
  <c r="J64" i="1" s="1"/>
  <c r="F65" i="1"/>
  <c r="H65" i="1" s="1"/>
  <c r="J65" i="1" s="1"/>
  <c r="F66" i="1"/>
  <c r="H66" i="1" s="1"/>
  <c r="J66" i="1" s="1"/>
  <c r="F67" i="1"/>
  <c r="H67" i="1" s="1"/>
  <c r="J67" i="1" s="1"/>
  <c r="F68" i="1"/>
  <c r="H68" i="1" s="1"/>
  <c r="J68" i="1" s="1"/>
  <c r="F69" i="1"/>
  <c r="F70" i="1"/>
  <c r="H70" i="1" s="1"/>
  <c r="J70" i="1" s="1"/>
  <c r="F71" i="1"/>
  <c r="H71" i="1" s="1"/>
  <c r="J71" i="1" s="1"/>
  <c r="F72" i="1"/>
  <c r="H72" i="1" s="1"/>
  <c r="F73" i="1"/>
  <c r="H73" i="1" s="1"/>
  <c r="J73" i="1" s="1"/>
  <c r="F74" i="1"/>
  <c r="H74" i="1" s="1"/>
  <c r="J74" i="1" s="1"/>
  <c r="F75" i="1"/>
  <c r="H75" i="1" s="1"/>
  <c r="J75" i="1" s="1"/>
  <c r="F76" i="1"/>
  <c r="H76" i="1" s="1"/>
  <c r="J76" i="1" s="1"/>
  <c r="F77" i="1"/>
  <c r="F78" i="1"/>
  <c r="H78" i="1" s="1"/>
  <c r="J78" i="1" s="1"/>
  <c r="F79" i="1"/>
  <c r="H79" i="1" s="1"/>
  <c r="J79" i="1" s="1"/>
  <c r="F80" i="1"/>
  <c r="H80" i="1" s="1"/>
  <c r="J80" i="1" s="1"/>
  <c r="F81" i="1"/>
  <c r="H81" i="1" s="1"/>
  <c r="J81" i="1" s="1"/>
  <c r="F82" i="1"/>
  <c r="H82" i="1" s="1"/>
  <c r="J82" i="1" s="1"/>
  <c r="F83" i="1"/>
  <c r="H83" i="1" s="1"/>
  <c r="J83" i="1" s="1"/>
  <c r="F84" i="1"/>
  <c r="H84" i="1" s="1"/>
  <c r="J84" i="1" s="1"/>
  <c r="F85" i="1"/>
  <c r="H85" i="1" s="1"/>
  <c r="J85" i="1" s="1"/>
  <c r="F86" i="1"/>
  <c r="H86" i="1" s="1"/>
  <c r="J86" i="1" s="1"/>
  <c r="F87" i="1"/>
  <c r="H87" i="1" s="1"/>
  <c r="J87" i="1" s="1"/>
  <c r="F35" i="1"/>
  <c r="H35" i="1" s="1"/>
  <c r="J35" i="1" l="1"/>
  <c r="J72" i="1"/>
  <c r="H58" i="1"/>
  <c r="J58" i="1" s="1"/>
  <c r="H69" i="1"/>
  <c r="J69" i="1" s="1"/>
  <c r="H77" i="1"/>
  <c r="J77" i="1" s="1"/>
  <c r="H53" i="1"/>
  <c r="J53" i="1" s="1"/>
  <c r="H56" i="1"/>
  <c r="J56" i="1" s="1"/>
  <c r="H52" i="1"/>
  <c r="J52" i="1" s="1"/>
  <c r="H51" i="1"/>
  <c r="J51" i="1" s="1"/>
  <c r="H50" i="1"/>
  <c r="J50" i="1" s="1"/>
  <c r="J133" i="1" l="1"/>
  <c r="D5" i="2" s="1"/>
  <c r="H133" i="1"/>
  <c r="F5" i="2" l="1"/>
  <c r="D4" i="2"/>
  <c r="F4" i="2" s="1"/>
  <c r="F7" i="2" s="1"/>
  <c r="F8" i="2" l="1"/>
  <c r="F9" i="2" s="1"/>
</calcChain>
</file>

<file path=xl/sharedStrings.xml><?xml version="1.0" encoding="utf-8"?>
<sst xmlns="http://schemas.openxmlformats.org/spreadsheetml/2006/main" count="311" uniqueCount="58">
  <si>
    <t>Chainage</t>
  </si>
  <si>
    <t>LHS</t>
  </si>
  <si>
    <t>Remarks</t>
  </si>
  <si>
    <t>RHS</t>
  </si>
  <si>
    <t>Settlement</t>
  </si>
  <si>
    <t>Side</t>
  </si>
  <si>
    <t>Fast Lane</t>
  </si>
  <si>
    <t>Slow Lane</t>
  </si>
  <si>
    <t>No of Panels</t>
  </si>
  <si>
    <t>Chittorgarh-Kota</t>
  </si>
  <si>
    <t>S.No</t>
  </si>
  <si>
    <t>Description of Works</t>
  </si>
  <si>
    <t>UOM</t>
  </si>
  <si>
    <t>Qty</t>
  </si>
  <si>
    <t>Rate</t>
  </si>
  <si>
    <t>Amount</t>
  </si>
  <si>
    <t>Amount without GST Rs.</t>
  </si>
  <si>
    <t>GST@18% Rs.</t>
  </si>
  <si>
    <t>Total Amount Inluding 18% GST Rs.</t>
  </si>
  <si>
    <t>Sr. No.</t>
  </si>
  <si>
    <t>Area of 1 Panel</t>
  </si>
  <si>
    <t>Total Area</t>
  </si>
  <si>
    <t>Total</t>
  </si>
  <si>
    <t>Depth</t>
  </si>
  <si>
    <t>Total Qty.</t>
  </si>
  <si>
    <t>Hungry Surface</t>
  </si>
  <si>
    <t>Surface damaged</t>
  </si>
  <si>
    <t>Undulation</t>
  </si>
  <si>
    <t>BC damaged &amp; Concrete damaged</t>
  </si>
  <si>
    <t>Cum</t>
  </si>
  <si>
    <t xml:space="preserve"> Fast- BC damaged, Slow- Multiple Cracks</t>
  </si>
  <si>
    <t>Fast- BC damaged, Slow- Settlement</t>
  </si>
  <si>
    <t>Minor heap</t>
  </si>
  <si>
    <t>BC damaged &amp; Settlement</t>
  </si>
  <si>
    <t>Multiple cracks &amp; Undulation</t>
  </si>
  <si>
    <t>Concrete damaged</t>
  </si>
  <si>
    <t>Major Crack</t>
  </si>
  <si>
    <t>BC Damaged</t>
  </si>
  <si>
    <t>BOQ of Distress Panels</t>
  </si>
  <si>
    <t>Major Crack &amp; Concrete Damaged</t>
  </si>
  <si>
    <t>Dismantling of existing pavement by milling/pneumatic breaker for pavement rehabilitation work as per specifications -IRC-SP-83-2018 including , Manpower, Machinery (Mobilization, de-mobilization &amp; maintenance) , Materail , incidental items , all statutory compliance with all leads , lifts , safety at site and prepare the milled surface suitable for pouring of concrete as per instruction of engineer in charge.
a) Dismantling of Concrete Surface upto 150mm</t>
  </si>
  <si>
    <t>Description</t>
  </si>
  <si>
    <t>Length</t>
  </si>
  <si>
    <t>Unit Wt.</t>
  </si>
  <si>
    <t>Total Wt.</t>
  </si>
  <si>
    <t>Dia</t>
  </si>
  <si>
    <t>Remark</t>
  </si>
  <si>
    <t>Nos.</t>
  </si>
  <si>
    <t>Vertical Bars in 1 Panel</t>
  </si>
  <si>
    <t>Longitudional Bars in 1 Panel</t>
  </si>
  <si>
    <t>Perpendicular Bars in 1 Panel</t>
  </si>
  <si>
    <t>12mm</t>
  </si>
  <si>
    <t>Tonne</t>
  </si>
  <si>
    <t>KG</t>
  </si>
  <si>
    <t>Providing and laying cement concrete of higher grade M40 as bonding over lay over milled surfacing  by applying applicable bonding agent, Joint cutting , Filling , Texturing &amp; Curing as per drawing true in line &amp; level without disturbing the movement of adjoining panel identified by independent engineer including cost of manpower, material, machinery, with all leads lifts and maintenance of the equipment’s,  thereto with taxes, statutory compliances by preparing surface suitable to poure the concrete, with safety at site  with applicable specifications of MoR&amp;TH, IRC-SP-83 &amp; IRC-SP-76.
The cost are inclusive of Nito bond b/w Old Surface &amp; New Surface, drilling for anchoring &amp; fixing of Anchors, Concrete admixtures, Recron 3S Construction Fiber etc.</t>
  </si>
  <si>
    <t>Note: Material &amp; Testing shall be done as per NHAI/MORTH specification</t>
  </si>
  <si>
    <t>Providing and steel reinforcement for R.C.C works including cutting, bending, placing in position and binding complete including cost of binding wire .[MoRTH Specification : Clause 1000/1600 
HYSD/TMT bars</t>
  </si>
  <si>
    <t>* The Quantities mentioned in BoQ may vary up to ± 25% of original BoQ quantity of single BoQ item subject to maximum of ± 20% of original Contract price. The decision of the Employer shall be final and binding on the contractor.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</si>
</sst>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00"/>
    <numFmt numFmtId="165" formatCode="_(* #,##0.00_);_(* \(#,##0.00\);_(* &quot;-&quot;??_);_(@_)"/>
  </numFmts>
  <fonts count="18" x14ac:knownFonts="1">
    <font>
      <sz val="11"/>
      <color theme="1"/>
      <name val="Calibri"/>
      <family val="2"/>
      <scheme val="minor"/>
    </font>
    <font>
      <b/>
      <sz val="11"/>
      <color theme="0" tint="-4.9989318521683403E-2"/>
      <name val="Calibri"/>
      <family val="2"/>
      <scheme val="minor"/>
    </font>
    <font>
      <sz val="11"/>
      <color theme="1"/>
      <name val="Calibri"/>
      <family val="2"/>
      <scheme val="minor"/>
    </font>
    <font>
      <b/>
      <sz val="12"/>
      <name val="Times New Roman"/>
      <family val="1"/>
    </font>
    <font>
      <b/>
      <sz val="10"/>
      <name val="Times New Roman"/>
      <family val="1"/>
    </font>
    <font>
      <b/>
      <sz val="10"/>
      <color rgb="FF000000"/>
      <name val="Times New Roman"/>
      <family val="1"/>
    </font>
    <font>
      <sz val="10"/>
      <color rgb="FF000000"/>
      <name val="Times New Roman"/>
      <family val="1"/>
    </font>
    <font>
      <u/>
      <sz val="11"/>
      <color theme="10"/>
      <name val="Calibri"/>
      <family val="2"/>
      <scheme val="minor"/>
    </font>
    <font>
      <sz val="8"/>
      <name val="Calibri"/>
      <family val="2"/>
      <scheme val="minor"/>
    </font>
    <font>
      <sz val="10"/>
      <name val="Times New Roman"/>
      <family val="1"/>
    </font>
    <font>
      <b/>
      <sz val="12"/>
      <color theme="1"/>
      <name val="Times New Roman"/>
      <family val="1"/>
    </font>
    <font>
      <b/>
      <sz val="10"/>
      <color theme="1"/>
      <name val="Calibri"/>
      <family val="2"/>
      <scheme val="minor"/>
    </font>
    <font>
      <b/>
      <u/>
      <sz val="10"/>
      <color theme="10"/>
      <name val="Calibri"/>
      <family val="2"/>
      <scheme val="minor"/>
    </font>
    <font>
      <sz val="10"/>
      <color theme="1"/>
      <name val="Calibri"/>
      <family val="2"/>
      <scheme val="minor"/>
    </font>
    <font>
      <b/>
      <sz val="11"/>
      <color theme="1"/>
      <name val="Calibri"/>
      <family val="2"/>
      <scheme val="minor"/>
    </font>
    <font>
      <b/>
      <sz val="10"/>
      <color theme="1"/>
      <name val="Poppins"/>
    </font>
    <font>
      <sz val="10"/>
      <color theme="1"/>
      <name val="Poppins"/>
    </font>
    <font>
      <sz val="10"/>
      <color theme="1"/>
      <name val="Times New Roman"/>
      <family val="1"/>
    </font>
  </fonts>
  <fills count="6">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5" tint="0.79995117038483843"/>
        <bgColor indexed="64"/>
      </patternFill>
    </fill>
    <fill>
      <patternFill patternType="solid">
        <fgColor theme="7"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4">
    <xf numFmtId="0" fontId="0" fillId="0" borderId="0"/>
    <xf numFmtId="43" fontId="2" fillId="0" borderId="0" applyFont="0" applyFill="0" applyBorder="0" applyAlignment="0" applyProtection="0"/>
    <xf numFmtId="43" fontId="2" fillId="0" borderId="0" applyFont="0" applyFill="0" applyBorder="0" applyAlignment="0" applyProtection="0"/>
    <xf numFmtId="0" fontId="7" fillId="0" borderId="0" applyNumberFormat="0" applyFill="0" applyBorder="0" applyAlignment="0" applyProtection="0"/>
  </cellStyleXfs>
  <cellXfs count="59">
    <xf numFmtId="0" fontId="0" fillId="0" borderId="0" xfId="0"/>
    <xf numFmtId="0" fontId="0" fillId="0" borderId="0" xfId="0" applyAlignment="1">
      <alignment horizontal="center" vertical="center"/>
    </xf>
    <xf numFmtId="0" fontId="0" fillId="3" borderId="1" xfId="0" applyFill="1" applyBorder="1" applyAlignment="1">
      <alignment horizontal="center" vertical="center"/>
    </xf>
    <xf numFmtId="0" fontId="6" fillId="0" borderId="1" xfId="0" applyFont="1" applyBorder="1" applyAlignment="1">
      <alignment horizontal="center" vertical="center"/>
    </xf>
    <xf numFmtId="43" fontId="6" fillId="0" borderId="1" xfId="2" applyFont="1" applyFill="1" applyBorder="1" applyAlignment="1">
      <alignment horizontal="center" vertical="center"/>
    </xf>
    <xf numFmtId="0" fontId="6" fillId="0" borderId="1" xfId="0" applyFont="1" applyBorder="1" applyAlignment="1">
      <alignment vertical="center" wrapText="1"/>
    </xf>
    <xf numFmtId="0" fontId="0" fillId="0" borderId="0" xfId="0" applyAlignment="1">
      <alignment vertical="center"/>
    </xf>
    <xf numFmtId="43" fontId="0" fillId="3" borderId="1" xfId="1" applyFont="1" applyFill="1" applyBorder="1" applyAlignment="1">
      <alignment horizontal="center" vertical="center"/>
    </xf>
    <xf numFmtId="43" fontId="0" fillId="0" borderId="0" xfId="1" applyFont="1" applyAlignment="1">
      <alignment horizontal="center" vertical="center"/>
    </xf>
    <xf numFmtId="3" fontId="9" fillId="0" borderId="1" xfId="0" applyNumberFormat="1" applyFont="1" applyBorder="1" applyAlignment="1">
      <alignment horizontal="center" vertical="center"/>
    </xf>
    <xf numFmtId="0" fontId="4" fillId="4" borderId="1" xfId="0" applyFont="1" applyFill="1" applyBorder="1" applyAlignment="1">
      <alignment vertical="center"/>
    </xf>
    <xf numFmtId="43" fontId="9" fillId="0" borderId="1" xfId="1" applyFont="1" applyBorder="1" applyAlignment="1">
      <alignment horizontal="center" vertical="center"/>
    </xf>
    <xf numFmtId="43" fontId="4" fillId="0" borderId="1" xfId="1" applyFont="1" applyBorder="1" applyAlignment="1">
      <alignment horizontal="center" vertical="center"/>
    </xf>
    <xf numFmtId="43" fontId="11" fillId="0" borderId="1" xfId="1" applyFont="1" applyBorder="1"/>
    <xf numFmtId="43" fontId="0" fillId="0" borderId="0" xfId="1" applyFont="1"/>
    <xf numFmtId="43" fontId="4" fillId="4" borderId="1" xfId="1" applyFont="1" applyFill="1" applyBorder="1" applyAlignment="1">
      <alignment horizontal="center" vertical="center"/>
    </xf>
    <xf numFmtId="2" fontId="1" fillId="2" borderId="1" xfId="0" applyNumberFormat="1" applyFont="1" applyFill="1" applyBorder="1" applyAlignment="1">
      <alignment horizontal="center" vertical="center"/>
    </xf>
    <xf numFmtId="2" fontId="0" fillId="3" borderId="1" xfId="0" applyNumberFormat="1" applyFill="1" applyBorder="1" applyAlignment="1">
      <alignment horizontal="center" vertical="center"/>
    </xf>
    <xf numFmtId="2" fontId="0" fillId="5" borderId="1" xfId="0" applyNumberFormat="1" applyFill="1" applyBorder="1" applyAlignment="1">
      <alignment horizontal="center" vertical="center"/>
    </xf>
    <xf numFmtId="2" fontId="0" fillId="0" borderId="0" xfId="0" applyNumberFormat="1" applyAlignment="1">
      <alignment horizontal="center" vertical="center"/>
    </xf>
    <xf numFmtId="43" fontId="14" fillId="0" borderId="0" xfId="1" applyFont="1" applyAlignment="1">
      <alignment horizontal="center" vertical="center"/>
    </xf>
    <xf numFmtId="0" fontId="14" fillId="0" borderId="0" xfId="0" applyFont="1" applyAlignment="1">
      <alignment horizontal="center" vertical="center"/>
    </xf>
    <xf numFmtId="164" fontId="0" fillId="3" borderId="1" xfId="0" applyNumberFormat="1" applyFill="1" applyBorder="1" applyAlignment="1">
      <alignment horizontal="center" vertical="center"/>
    </xf>
    <xf numFmtId="164" fontId="0" fillId="0" borderId="0" xfId="0" applyNumberFormat="1" applyAlignment="1">
      <alignment horizontal="center" vertical="center"/>
    </xf>
    <xf numFmtId="43" fontId="0" fillId="0" borderId="0" xfId="0" applyNumberFormat="1"/>
    <xf numFmtId="0" fontId="0" fillId="0" borderId="1" xfId="0" applyBorder="1" applyAlignment="1">
      <alignment horizontal="center" vertical="center"/>
    </xf>
    <xf numFmtId="0" fontId="14" fillId="0" borderId="1" xfId="0" applyFont="1" applyBorder="1" applyAlignment="1">
      <alignment horizontal="center" vertical="center"/>
    </xf>
    <xf numFmtId="0" fontId="14" fillId="0" borderId="0" xfId="0" applyFont="1"/>
    <xf numFmtId="2" fontId="0" fillId="0" borderId="1" xfId="0" applyNumberFormat="1" applyBorder="1" applyAlignment="1">
      <alignment horizontal="center" vertical="center"/>
    </xf>
    <xf numFmtId="1" fontId="0" fillId="0" borderId="1" xfId="0" applyNumberFormat="1" applyBorder="1" applyAlignment="1">
      <alignment horizontal="center" vertical="center"/>
    </xf>
    <xf numFmtId="43" fontId="14" fillId="0" borderId="1" xfId="1" applyFont="1" applyBorder="1" applyAlignment="1">
      <alignment horizontal="center" vertical="center"/>
    </xf>
    <xf numFmtId="43" fontId="0" fillId="0" borderId="1" xfId="1" applyFont="1" applyBorder="1" applyAlignment="1">
      <alignment horizontal="center" vertical="center"/>
    </xf>
    <xf numFmtId="0" fontId="4" fillId="4" borderId="1" xfId="0" applyFont="1" applyFill="1" applyBorder="1" applyAlignment="1">
      <alignment horizontal="center" vertical="center" wrapText="1"/>
    </xf>
    <xf numFmtId="43" fontId="4" fillId="4" borderId="1" xfId="2" applyFont="1" applyFill="1" applyBorder="1" applyAlignment="1">
      <alignment horizontal="center" vertical="center" wrapText="1"/>
    </xf>
    <xf numFmtId="0" fontId="4" fillId="4" borderId="1" xfId="0" applyFont="1" applyFill="1" applyBorder="1" applyAlignment="1">
      <alignment horizontal="center" vertical="center"/>
    </xf>
    <xf numFmtId="0" fontId="9" fillId="0" borderId="1" xfId="0" applyFont="1" applyBorder="1"/>
    <xf numFmtId="0" fontId="5" fillId="0" borderId="1" xfId="0" applyFont="1" applyBorder="1" applyAlignment="1">
      <alignment horizontal="right" vertical="center"/>
    </xf>
    <xf numFmtId="0" fontId="11" fillId="0" borderId="1" xfId="0" applyFont="1" applyBorder="1"/>
    <xf numFmtId="0" fontId="13" fillId="0" borderId="1" xfId="0" applyFont="1" applyBorder="1"/>
    <xf numFmtId="0" fontId="15" fillId="0" borderId="0" xfId="0" applyFont="1" applyAlignment="1">
      <alignment horizontal="left" vertical="center"/>
    </xf>
    <xf numFmtId="0" fontId="16" fillId="0" borderId="0" xfId="0" applyFont="1"/>
    <xf numFmtId="0" fontId="17" fillId="0" borderId="0" xfId="0" applyFont="1"/>
    <xf numFmtId="165" fontId="16" fillId="0" borderId="0" xfId="0" applyNumberFormat="1" applyFont="1"/>
    <xf numFmtId="0" fontId="15" fillId="0" borderId="0" xfId="0" applyFont="1" applyAlignment="1">
      <alignment horizontal="left" vertical="center"/>
    </xf>
    <xf numFmtId="0" fontId="15" fillId="0" borderId="7" xfId="0" applyFont="1" applyBorder="1" applyAlignment="1">
      <alignment horizontal="left" vertical="center" wrapText="1"/>
    </xf>
    <xf numFmtId="0" fontId="15" fillId="0" borderId="0" xfId="0" applyFont="1" applyAlignment="1">
      <alignment horizontal="left" vertical="center" wrapText="1"/>
    </xf>
    <xf numFmtId="0" fontId="11" fillId="0" borderId="1" xfId="0" applyFont="1" applyBorder="1" applyAlignment="1">
      <alignment horizontal="right" vertical="center"/>
    </xf>
    <xf numFmtId="0" fontId="12" fillId="0" borderId="1" xfId="3" applyFont="1" applyBorder="1" applyAlignment="1">
      <alignment horizontal="right" vertical="center"/>
    </xf>
    <xf numFmtId="0" fontId="10" fillId="4" borderId="1" xfId="0" applyFont="1" applyFill="1" applyBorder="1" applyAlignment="1">
      <alignment horizontal="center"/>
    </xf>
    <xf numFmtId="0" fontId="3" fillId="4" borderId="1" xfId="0" applyFont="1" applyFill="1" applyBorder="1" applyAlignment="1">
      <alignment horizontal="center"/>
    </xf>
    <xf numFmtId="164"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43" fontId="1" fillId="2" borderId="2" xfId="1" applyFont="1" applyFill="1" applyBorder="1" applyAlignment="1">
      <alignment horizontal="center" vertical="center" wrapText="1"/>
    </xf>
    <xf numFmtId="43" fontId="1" fillId="2" borderId="3" xfId="1" applyFont="1" applyFill="1" applyBorder="1" applyAlignment="1">
      <alignment horizontal="center" vertical="center" wrapText="1"/>
    </xf>
    <xf numFmtId="43" fontId="1" fillId="2" borderId="1" xfId="1" applyFont="1" applyFill="1" applyBorder="1" applyAlignment="1">
      <alignment horizontal="center" vertical="center" wrapText="1"/>
    </xf>
    <xf numFmtId="2" fontId="1" fillId="2" borderId="1" xfId="0" applyNumberFormat="1" applyFont="1"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cellXfs>
  <cellStyles count="4">
    <cellStyle name="Comma" xfId="1" builtinId="3"/>
    <cellStyle name="Comma 2" xfId="2" xr:uid="{8ED4BBCE-A25D-4E14-B892-C0F41014C0FA}"/>
    <cellStyle name="Hyperlink" xfId="3" builtinId="8"/>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GST@18%25%20R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2B9C7-F4D6-4381-8975-DFE42D1AC7A8}">
  <sheetPr>
    <pageSetUpPr fitToPage="1"/>
  </sheetPr>
  <dimension ref="A1:I15"/>
  <sheetViews>
    <sheetView tabSelected="1" view="pageBreakPreview" zoomScale="122" zoomScaleNormal="100" zoomScaleSheetLayoutView="100" workbookViewId="0">
      <selection sqref="A1:G1"/>
    </sheetView>
  </sheetViews>
  <sheetFormatPr defaultRowHeight="15.05" x14ac:dyDescent="0.3"/>
  <cols>
    <col min="1" max="1" width="4.44140625" bestFit="1" customWidth="1"/>
    <col min="2" max="2" width="46.21875" style="6" customWidth="1"/>
    <col min="3" max="3" width="5.21875" bestFit="1" customWidth="1"/>
    <col min="4" max="4" width="10.88671875" customWidth="1"/>
    <col min="5" max="5" width="7.21875" customWidth="1"/>
    <col min="6" max="6" width="15.88671875" style="14" customWidth="1"/>
    <col min="7" max="8" width="7.77734375" bestFit="1" customWidth="1"/>
    <col min="9" max="9" width="11.77734375" bestFit="1" customWidth="1"/>
  </cols>
  <sheetData>
    <row r="1" spans="1:9" ht="15.75" x14ac:dyDescent="0.3">
      <c r="A1" s="48" t="s">
        <v>9</v>
      </c>
      <c r="B1" s="48"/>
      <c r="C1" s="48"/>
      <c r="D1" s="48"/>
      <c r="E1" s="48"/>
      <c r="F1" s="48"/>
      <c r="G1" s="48"/>
    </row>
    <row r="2" spans="1:9" ht="15.75" x14ac:dyDescent="0.3">
      <c r="A2" s="49" t="s">
        <v>38</v>
      </c>
      <c r="B2" s="49"/>
      <c r="C2" s="49"/>
      <c r="D2" s="49"/>
      <c r="E2" s="49"/>
      <c r="F2" s="49"/>
      <c r="G2" s="49"/>
    </row>
    <row r="3" spans="1:9" x14ac:dyDescent="0.3">
      <c r="A3" s="32" t="s">
        <v>10</v>
      </c>
      <c r="B3" s="32" t="s">
        <v>11</v>
      </c>
      <c r="C3" s="32" t="s">
        <v>12</v>
      </c>
      <c r="D3" s="33" t="s">
        <v>13</v>
      </c>
      <c r="E3" s="10" t="s">
        <v>14</v>
      </c>
      <c r="F3" s="15" t="s">
        <v>15</v>
      </c>
      <c r="G3" s="34" t="s">
        <v>2</v>
      </c>
    </row>
    <row r="4" spans="1:9" ht="104.75" x14ac:dyDescent="0.3">
      <c r="A4" s="3">
        <v>1</v>
      </c>
      <c r="B4" s="5" t="s">
        <v>40</v>
      </c>
      <c r="C4" s="3" t="s">
        <v>29</v>
      </c>
      <c r="D4" s="4">
        <f>D5</f>
        <v>1915.649999999999</v>
      </c>
      <c r="E4" s="9"/>
      <c r="F4" s="11">
        <f>D4*E4</f>
        <v>0</v>
      </c>
      <c r="G4" s="35"/>
      <c r="I4" s="24"/>
    </row>
    <row r="5" spans="1:9" ht="170.2" x14ac:dyDescent="0.3">
      <c r="A5" s="3">
        <v>2</v>
      </c>
      <c r="B5" s="5" t="s">
        <v>54</v>
      </c>
      <c r="C5" s="3" t="s">
        <v>29</v>
      </c>
      <c r="D5" s="4">
        <f>Measurement!J133</f>
        <v>1915.649999999999</v>
      </c>
      <c r="E5" s="9"/>
      <c r="F5" s="11">
        <f>D5*E5</f>
        <v>0</v>
      </c>
      <c r="G5" s="35"/>
    </row>
    <row r="6" spans="1:9" ht="68.099999999999994" customHeight="1" x14ac:dyDescent="0.3">
      <c r="A6" s="3">
        <v>3</v>
      </c>
      <c r="B6" s="5" t="s">
        <v>56</v>
      </c>
      <c r="C6" s="3" t="s">
        <v>52</v>
      </c>
      <c r="D6" s="4">
        <f>Measurement!F133*Reinforcement!F6</f>
        <v>110.68912200000001</v>
      </c>
      <c r="E6" s="9"/>
      <c r="F6" s="11">
        <f>D6*E6</f>
        <v>0</v>
      </c>
      <c r="G6" s="35"/>
    </row>
    <row r="7" spans="1:9" x14ac:dyDescent="0.3">
      <c r="A7" s="36"/>
      <c r="B7" s="46" t="s">
        <v>16</v>
      </c>
      <c r="C7" s="46"/>
      <c r="D7" s="46"/>
      <c r="E7" s="46"/>
      <c r="F7" s="12">
        <f>SUM(F4:F6)</f>
        <v>0</v>
      </c>
      <c r="G7" s="35"/>
    </row>
    <row r="8" spans="1:9" x14ac:dyDescent="0.3">
      <c r="A8" s="37"/>
      <c r="B8" s="47" t="s">
        <v>17</v>
      </c>
      <c r="C8" s="46"/>
      <c r="D8" s="46"/>
      <c r="E8" s="46"/>
      <c r="F8" s="13">
        <f>F7*18%</f>
        <v>0</v>
      </c>
      <c r="G8" s="38"/>
    </row>
    <row r="9" spans="1:9" x14ac:dyDescent="0.3">
      <c r="A9" s="37"/>
      <c r="B9" s="46" t="s">
        <v>18</v>
      </c>
      <c r="C9" s="46"/>
      <c r="D9" s="46"/>
      <c r="E9" s="46"/>
      <c r="F9" s="13">
        <f>SUM(F7:F8)</f>
        <v>0</v>
      </c>
      <c r="G9" s="38"/>
    </row>
    <row r="11" spans="1:9" s="41" customFormat="1" ht="19" x14ac:dyDescent="0.6">
      <c r="A11" s="43" t="s">
        <v>55</v>
      </c>
      <c r="B11" s="43"/>
      <c r="C11" s="43"/>
      <c r="D11" s="43"/>
      <c r="E11" s="43"/>
      <c r="F11" s="43"/>
      <c r="G11" s="43"/>
      <c r="H11" s="40"/>
    </row>
    <row r="12" spans="1:9" s="41" customFormat="1" ht="19" x14ac:dyDescent="0.6">
      <c r="A12" s="39"/>
      <c r="B12" s="39"/>
      <c r="C12" s="39"/>
      <c r="D12" s="39"/>
      <c r="E12" s="39"/>
      <c r="F12" s="40"/>
      <c r="G12" s="42"/>
      <c r="H12" s="40"/>
    </row>
    <row r="13" spans="1:9" s="41" customFormat="1" ht="15.9" customHeight="1" x14ac:dyDescent="0.6">
      <c r="A13" s="44" t="s">
        <v>57</v>
      </c>
      <c r="B13" s="45"/>
      <c r="C13" s="45"/>
      <c r="D13" s="45"/>
      <c r="E13" s="45"/>
      <c r="F13" s="45"/>
      <c r="G13" s="45"/>
      <c r="H13" s="40"/>
    </row>
    <row r="14" spans="1:9" s="41" customFormat="1" ht="19" x14ac:dyDescent="0.6">
      <c r="A14" s="44"/>
      <c r="B14" s="45"/>
      <c r="C14" s="45"/>
      <c r="D14" s="45"/>
      <c r="E14" s="45"/>
      <c r="F14" s="45"/>
      <c r="G14" s="45"/>
      <c r="H14" s="40"/>
    </row>
    <row r="15" spans="1:9" s="41" customFormat="1" ht="19" x14ac:dyDescent="0.6">
      <c r="A15" s="44"/>
      <c r="B15" s="45"/>
      <c r="C15" s="45"/>
      <c r="D15" s="45"/>
      <c r="E15" s="45"/>
      <c r="F15" s="45"/>
      <c r="G15" s="45"/>
      <c r="H15" s="40"/>
    </row>
  </sheetData>
  <mergeCells count="7">
    <mergeCell ref="A1:G1"/>
    <mergeCell ref="A2:G2"/>
    <mergeCell ref="A11:G11"/>
    <mergeCell ref="A13:G15"/>
    <mergeCell ref="B7:E7"/>
    <mergeCell ref="B8:E8"/>
    <mergeCell ref="B9:E9"/>
  </mergeCells>
  <hyperlinks>
    <hyperlink ref="B8" r:id="rId1" xr:uid="{17DB5DF2-30AD-4F3F-9272-F30D0E05A477}"/>
  </hyperlinks>
  <pageMargins left="0.70866141732283472" right="0.70866141732283472" top="0.74803149606299213" bottom="0.74803149606299213" header="0.31496062992125984" footer="0.31496062992125984"/>
  <pageSetup paperSize="9" scale="8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33"/>
  <sheetViews>
    <sheetView view="pageBreakPreview" zoomScaleNormal="100" zoomScaleSheetLayoutView="100" workbookViewId="0">
      <pane xSplit="2" ySplit="2" topLeftCell="C3" activePane="bottomRight" state="frozen"/>
      <selection pane="topRight" activeCell="E1" sqref="E1"/>
      <selection pane="bottomLeft" activeCell="A5" sqref="A5"/>
      <selection pane="bottomRight" activeCell="E25" sqref="E25"/>
    </sheetView>
  </sheetViews>
  <sheetFormatPr defaultColWidth="8.88671875" defaultRowHeight="15.05" x14ac:dyDescent="0.3"/>
  <cols>
    <col min="1" max="1" width="6.33203125" style="1" bestFit="1" customWidth="1"/>
    <col min="2" max="2" width="11.5546875" style="23" customWidth="1"/>
    <col min="3" max="3" width="11.5546875" style="1" customWidth="1"/>
    <col min="4" max="4" width="8.6640625" style="19" bestFit="1" customWidth="1"/>
    <col min="5" max="5" width="9.109375" style="19" bestFit="1" customWidth="1"/>
    <col min="6" max="6" width="7.6640625" style="19" bestFit="1" customWidth="1"/>
    <col min="7" max="7" width="14" style="8" bestFit="1" customWidth="1"/>
    <col min="8" max="8" width="10.33203125" style="8" bestFit="1" customWidth="1"/>
    <col min="9" max="9" width="6.44140625" style="8" bestFit="1" customWidth="1"/>
    <col min="10" max="10" width="9.5546875" style="8" bestFit="1" customWidth="1"/>
    <col min="11" max="11" width="35.21875" style="1" bestFit="1" customWidth="1"/>
    <col min="12" max="12" width="69.21875" style="1" bestFit="1" customWidth="1"/>
    <col min="13" max="16384" width="8.88671875" style="1"/>
  </cols>
  <sheetData>
    <row r="1" spans="1:12" x14ac:dyDescent="0.3">
      <c r="A1" s="51" t="s">
        <v>19</v>
      </c>
      <c r="B1" s="50" t="s">
        <v>0</v>
      </c>
      <c r="C1" s="51" t="s">
        <v>5</v>
      </c>
      <c r="D1" s="55" t="s">
        <v>8</v>
      </c>
      <c r="E1" s="55"/>
      <c r="F1" s="55"/>
      <c r="G1" s="54" t="s">
        <v>20</v>
      </c>
      <c r="H1" s="54" t="s">
        <v>21</v>
      </c>
      <c r="I1" s="52" t="s">
        <v>23</v>
      </c>
      <c r="J1" s="52" t="s">
        <v>24</v>
      </c>
      <c r="K1" s="51" t="s">
        <v>2</v>
      </c>
    </row>
    <row r="2" spans="1:12" x14ac:dyDescent="0.3">
      <c r="A2" s="51"/>
      <c r="B2" s="50"/>
      <c r="C2" s="51"/>
      <c r="D2" s="16" t="s">
        <v>6</v>
      </c>
      <c r="E2" s="16" t="s">
        <v>7</v>
      </c>
      <c r="F2" s="16" t="s">
        <v>22</v>
      </c>
      <c r="G2" s="54"/>
      <c r="H2" s="54"/>
      <c r="I2" s="53"/>
      <c r="J2" s="53"/>
      <c r="K2" s="51"/>
    </row>
    <row r="3" spans="1:12" x14ac:dyDescent="0.3">
      <c r="A3" s="2">
        <v>1</v>
      </c>
      <c r="B3" s="22">
        <v>898800</v>
      </c>
      <c r="C3" s="2" t="s">
        <v>1</v>
      </c>
      <c r="D3" s="17">
        <v>1</v>
      </c>
      <c r="E3" s="17">
        <v>1</v>
      </c>
      <c r="F3" s="17">
        <f t="shared" ref="F3:F35" si="0">SUM(D3:E3)</f>
        <v>2</v>
      </c>
      <c r="G3" s="7">
        <f t="shared" ref="G3:G14" si="1">4.5*4.3</f>
        <v>19.349999999999998</v>
      </c>
      <c r="H3" s="7">
        <f t="shared" ref="H3:H34" si="2">F3*G3</f>
        <v>38.699999999999996</v>
      </c>
      <c r="I3" s="7">
        <v>0.15</v>
      </c>
      <c r="J3" s="7">
        <f t="shared" ref="J3:J35" si="3">H3*I3</f>
        <v>5.8049999999999988</v>
      </c>
      <c r="K3" s="2" t="s">
        <v>25</v>
      </c>
      <c r="L3" s="1" t="str">
        <f>_xlfn.CONCAT(B3:C3,K3)</f>
        <v>898800LHSHungry Surface</v>
      </c>
    </row>
    <row r="4" spans="1:12" x14ac:dyDescent="0.3">
      <c r="A4" s="2">
        <v>2</v>
      </c>
      <c r="B4" s="22">
        <v>900220</v>
      </c>
      <c r="C4" s="2" t="s">
        <v>1</v>
      </c>
      <c r="D4" s="17">
        <v>2</v>
      </c>
      <c r="E4" s="17">
        <v>2</v>
      </c>
      <c r="F4" s="17">
        <f t="shared" si="0"/>
        <v>4</v>
      </c>
      <c r="G4" s="7">
        <f t="shared" si="1"/>
        <v>19.349999999999998</v>
      </c>
      <c r="H4" s="7">
        <f t="shared" si="2"/>
        <v>77.399999999999991</v>
      </c>
      <c r="I4" s="7">
        <v>0.15</v>
      </c>
      <c r="J4" s="7">
        <f t="shared" si="3"/>
        <v>11.609999999999998</v>
      </c>
      <c r="K4" s="2" t="s">
        <v>4</v>
      </c>
      <c r="L4" s="1" t="str">
        <f t="shared" ref="L4:L67" si="4">_xlfn.CONCAT(B4:C4,K4)</f>
        <v>900220LHSSettlement</v>
      </c>
    </row>
    <row r="5" spans="1:12" x14ac:dyDescent="0.3">
      <c r="A5" s="2">
        <v>3</v>
      </c>
      <c r="B5" s="22">
        <v>901920</v>
      </c>
      <c r="C5" s="2" t="s">
        <v>1</v>
      </c>
      <c r="D5" s="17">
        <v>2</v>
      </c>
      <c r="E5" s="17">
        <v>2</v>
      </c>
      <c r="F5" s="17">
        <f t="shared" si="0"/>
        <v>4</v>
      </c>
      <c r="G5" s="7">
        <f t="shared" si="1"/>
        <v>19.349999999999998</v>
      </c>
      <c r="H5" s="7">
        <f t="shared" si="2"/>
        <v>77.399999999999991</v>
      </c>
      <c r="I5" s="7">
        <v>0.15</v>
      </c>
      <c r="J5" s="7">
        <f t="shared" si="3"/>
        <v>11.609999999999998</v>
      </c>
      <c r="K5" s="2" t="s">
        <v>4</v>
      </c>
      <c r="L5" s="1" t="str">
        <f t="shared" si="4"/>
        <v>901920LHSSettlement</v>
      </c>
    </row>
    <row r="6" spans="1:12" x14ac:dyDescent="0.3">
      <c r="A6" s="2">
        <v>4</v>
      </c>
      <c r="B6" s="22">
        <v>913320</v>
      </c>
      <c r="C6" s="2" t="s">
        <v>1</v>
      </c>
      <c r="D6" s="17">
        <v>1</v>
      </c>
      <c r="E6" s="17">
        <v>1</v>
      </c>
      <c r="F6" s="17">
        <f t="shared" si="0"/>
        <v>2</v>
      </c>
      <c r="G6" s="7">
        <f t="shared" si="1"/>
        <v>19.349999999999998</v>
      </c>
      <c r="H6" s="7">
        <f t="shared" si="2"/>
        <v>38.699999999999996</v>
      </c>
      <c r="I6" s="7">
        <v>0.15</v>
      </c>
      <c r="J6" s="7">
        <f t="shared" si="3"/>
        <v>5.8049999999999988</v>
      </c>
      <c r="K6" s="2" t="s">
        <v>32</v>
      </c>
      <c r="L6" s="1" t="str">
        <f t="shared" si="4"/>
        <v>913320LHSMinor heap</v>
      </c>
    </row>
    <row r="7" spans="1:12" x14ac:dyDescent="0.3">
      <c r="A7" s="2">
        <v>5</v>
      </c>
      <c r="B7" s="22">
        <v>918920</v>
      </c>
      <c r="C7" s="2" t="s">
        <v>1</v>
      </c>
      <c r="D7" s="17"/>
      <c r="E7" s="17">
        <v>2</v>
      </c>
      <c r="F7" s="17">
        <f t="shared" si="0"/>
        <v>2</v>
      </c>
      <c r="G7" s="7">
        <f t="shared" si="1"/>
        <v>19.349999999999998</v>
      </c>
      <c r="H7" s="7">
        <f t="shared" si="2"/>
        <v>38.699999999999996</v>
      </c>
      <c r="I7" s="7">
        <v>0.15</v>
      </c>
      <c r="J7" s="7">
        <f t="shared" si="3"/>
        <v>5.8049999999999988</v>
      </c>
      <c r="K7" s="2" t="s">
        <v>4</v>
      </c>
      <c r="L7" s="1" t="str">
        <f t="shared" si="4"/>
        <v>918920LHSSettlement</v>
      </c>
    </row>
    <row r="8" spans="1:12" x14ac:dyDescent="0.3">
      <c r="A8" s="2">
        <v>6</v>
      </c>
      <c r="B8" s="22">
        <v>919000</v>
      </c>
      <c r="C8" s="2" t="s">
        <v>1</v>
      </c>
      <c r="D8" s="17"/>
      <c r="E8" s="17">
        <v>1</v>
      </c>
      <c r="F8" s="17">
        <f t="shared" si="0"/>
        <v>1</v>
      </c>
      <c r="G8" s="7">
        <f t="shared" si="1"/>
        <v>19.349999999999998</v>
      </c>
      <c r="H8" s="7">
        <f t="shared" si="2"/>
        <v>19.349999999999998</v>
      </c>
      <c r="I8" s="7">
        <v>0.15</v>
      </c>
      <c r="J8" s="7">
        <f t="shared" si="3"/>
        <v>2.9024999999999994</v>
      </c>
      <c r="K8" s="2" t="s">
        <v>4</v>
      </c>
      <c r="L8" s="1" t="str">
        <f t="shared" si="4"/>
        <v>919000LHSSettlement</v>
      </c>
    </row>
    <row r="9" spans="1:12" x14ac:dyDescent="0.3">
      <c r="A9" s="2">
        <v>7</v>
      </c>
      <c r="B9" s="22">
        <v>919820</v>
      </c>
      <c r="C9" s="2" t="s">
        <v>1</v>
      </c>
      <c r="D9" s="17">
        <v>2</v>
      </c>
      <c r="E9" s="17">
        <v>2</v>
      </c>
      <c r="F9" s="17">
        <f t="shared" si="0"/>
        <v>4</v>
      </c>
      <c r="G9" s="7">
        <f t="shared" si="1"/>
        <v>19.349999999999998</v>
      </c>
      <c r="H9" s="7">
        <f t="shared" si="2"/>
        <v>77.399999999999991</v>
      </c>
      <c r="I9" s="7">
        <v>0.15</v>
      </c>
      <c r="J9" s="7">
        <f t="shared" si="3"/>
        <v>11.609999999999998</v>
      </c>
      <c r="K9" s="2" t="s">
        <v>32</v>
      </c>
      <c r="L9" s="1" t="str">
        <f t="shared" si="4"/>
        <v>919820LHSMinor heap</v>
      </c>
    </row>
    <row r="10" spans="1:12" x14ac:dyDescent="0.3">
      <c r="A10" s="2">
        <v>8</v>
      </c>
      <c r="B10" s="22">
        <v>930570</v>
      </c>
      <c r="C10" s="2" t="s">
        <v>1</v>
      </c>
      <c r="D10" s="17">
        <v>1</v>
      </c>
      <c r="E10" s="17"/>
      <c r="F10" s="17">
        <f t="shared" si="0"/>
        <v>1</v>
      </c>
      <c r="G10" s="7">
        <f t="shared" si="1"/>
        <v>19.349999999999998</v>
      </c>
      <c r="H10" s="7">
        <f t="shared" si="2"/>
        <v>19.349999999999998</v>
      </c>
      <c r="I10" s="7">
        <v>0.15</v>
      </c>
      <c r="J10" s="7">
        <f t="shared" si="3"/>
        <v>2.9024999999999994</v>
      </c>
      <c r="K10" s="2" t="s">
        <v>25</v>
      </c>
      <c r="L10" s="1" t="str">
        <f t="shared" si="4"/>
        <v>930570LHSHungry Surface</v>
      </c>
    </row>
    <row r="11" spans="1:12" x14ac:dyDescent="0.3">
      <c r="A11" s="2">
        <v>9</v>
      </c>
      <c r="B11" s="22">
        <v>933030</v>
      </c>
      <c r="C11" s="2" t="s">
        <v>1</v>
      </c>
      <c r="D11" s="17">
        <v>2</v>
      </c>
      <c r="E11" s="17">
        <v>2</v>
      </c>
      <c r="F11" s="17">
        <f t="shared" si="0"/>
        <v>4</v>
      </c>
      <c r="G11" s="7">
        <f t="shared" si="1"/>
        <v>19.349999999999998</v>
      </c>
      <c r="H11" s="7">
        <f t="shared" si="2"/>
        <v>77.399999999999991</v>
      </c>
      <c r="I11" s="7">
        <v>0.15</v>
      </c>
      <c r="J11" s="7">
        <f t="shared" si="3"/>
        <v>11.609999999999998</v>
      </c>
      <c r="K11" s="2" t="s">
        <v>4</v>
      </c>
      <c r="L11" s="1" t="str">
        <f t="shared" si="4"/>
        <v>933030LHSSettlement</v>
      </c>
    </row>
    <row r="12" spans="1:12" x14ac:dyDescent="0.3">
      <c r="A12" s="2">
        <v>10</v>
      </c>
      <c r="B12" s="22">
        <v>935990</v>
      </c>
      <c r="C12" s="2" t="s">
        <v>1</v>
      </c>
      <c r="D12" s="17">
        <v>2</v>
      </c>
      <c r="E12" s="17">
        <v>2</v>
      </c>
      <c r="F12" s="17">
        <f t="shared" si="0"/>
        <v>4</v>
      </c>
      <c r="G12" s="7">
        <f t="shared" si="1"/>
        <v>19.349999999999998</v>
      </c>
      <c r="H12" s="7">
        <f t="shared" si="2"/>
        <v>77.399999999999991</v>
      </c>
      <c r="I12" s="7">
        <v>0.15</v>
      </c>
      <c r="J12" s="7">
        <f t="shared" si="3"/>
        <v>11.609999999999998</v>
      </c>
      <c r="K12" s="2" t="s">
        <v>35</v>
      </c>
      <c r="L12" s="1" t="str">
        <f t="shared" si="4"/>
        <v>935990LHSConcrete damaged</v>
      </c>
    </row>
    <row r="13" spans="1:12" x14ac:dyDescent="0.3">
      <c r="A13" s="2">
        <v>11</v>
      </c>
      <c r="B13" s="22">
        <v>941000</v>
      </c>
      <c r="C13" s="2" t="s">
        <v>1</v>
      </c>
      <c r="D13" s="17"/>
      <c r="E13" s="17">
        <v>1</v>
      </c>
      <c r="F13" s="17">
        <f t="shared" si="0"/>
        <v>1</v>
      </c>
      <c r="G13" s="7">
        <f t="shared" si="1"/>
        <v>19.349999999999998</v>
      </c>
      <c r="H13" s="7">
        <f t="shared" si="2"/>
        <v>19.349999999999998</v>
      </c>
      <c r="I13" s="7">
        <v>0.15</v>
      </c>
      <c r="J13" s="7">
        <f t="shared" si="3"/>
        <v>2.9024999999999994</v>
      </c>
      <c r="K13" s="2" t="s">
        <v>35</v>
      </c>
      <c r="L13" s="1" t="str">
        <f t="shared" si="4"/>
        <v>941000LHSConcrete damaged</v>
      </c>
    </row>
    <row r="14" spans="1:12" x14ac:dyDescent="0.3">
      <c r="A14" s="2">
        <v>12</v>
      </c>
      <c r="B14" s="22">
        <v>944600</v>
      </c>
      <c r="C14" s="2" t="s">
        <v>1</v>
      </c>
      <c r="D14" s="17">
        <v>1</v>
      </c>
      <c r="E14" s="17"/>
      <c r="F14" s="17">
        <f t="shared" si="0"/>
        <v>1</v>
      </c>
      <c r="G14" s="7">
        <f t="shared" si="1"/>
        <v>19.349999999999998</v>
      </c>
      <c r="H14" s="7">
        <f t="shared" si="2"/>
        <v>19.349999999999998</v>
      </c>
      <c r="I14" s="7">
        <v>0.15</v>
      </c>
      <c r="J14" s="7">
        <f t="shared" si="3"/>
        <v>2.9024999999999994</v>
      </c>
      <c r="K14" s="2" t="s">
        <v>35</v>
      </c>
      <c r="L14" s="1" t="str">
        <f t="shared" si="4"/>
        <v>944600LHSConcrete damaged</v>
      </c>
    </row>
    <row r="15" spans="1:12" x14ac:dyDescent="0.3">
      <c r="A15" s="2">
        <v>13</v>
      </c>
      <c r="B15" s="22">
        <v>948645</v>
      </c>
      <c r="C15" s="2" t="s">
        <v>1</v>
      </c>
      <c r="D15" s="17">
        <v>1</v>
      </c>
      <c r="E15" s="17">
        <v>1</v>
      </c>
      <c r="F15" s="17">
        <f t="shared" si="0"/>
        <v>2</v>
      </c>
      <c r="G15" s="7">
        <f t="shared" ref="G15:G120" si="5">4.5*4.3</f>
        <v>19.349999999999998</v>
      </c>
      <c r="H15" s="7">
        <f t="shared" si="2"/>
        <v>38.699999999999996</v>
      </c>
      <c r="I15" s="7">
        <v>0.15</v>
      </c>
      <c r="J15" s="7">
        <f t="shared" si="3"/>
        <v>5.8049999999999988</v>
      </c>
      <c r="K15" s="2" t="s">
        <v>26</v>
      </c>
      <c r="L15" s="1" t="str">
        <f t="shared" si="4"/>
        <v>948645LHSSurface damaged</v>
      </c>
    </row>
    <row r="16" spans="1:12" x14ac:dyDescent="0.3">
      <c r="A16" s="2">
        <v>14</v>
      </c>
      <c r="B16" s="22">
        <v>948650</v>
      </c>
      <c r="C16" s="2" t="s">
        <v>1</v>
      </c>
      <c r="D16" s="17"/>
      <c r="E16" s="17">
        <v>1</v>
      </c>
      <c r="F16" s="17">
        <f t="shared" si="0"/>
        <v>1</v>
      </c>
      <c r="G16" s="7">
        <f t="shared" si="5"/>
        <v>19.349999999999998</v>
      </c>
      <c r="H16" s="7">
        <f t="shared" si="2"/>
        <v>19.349999999999998</v>
      </c>
      <c r="I16" s="7">
        <v>0.15</v>
      </c>
      <c r="J16" s="7">
        <f t="shared" si="3"/>
        <v>2.9024999999999994</v>
      </c>
      <c r="K16" s="2" t="s">
        <v>25</v>
      </c>
      <c r="L16" s="1" t="str">
        <f t="shared" si="4"/>
        <v>948650LHSHungry Surface</v>
      </c>
    </row>
    <row r="17" spans="1:12" x14ac:dyDescent="0.3">
      <c r="A17" s="2">
        <v>15</v>
      </c>
      <c r="B17" s="22">
        <v>949390</v>
      </c>
      <c r="C17" s="2" t="s">
        <v>1</v>
      </c>
      <c r="D17" s="17">
        <v>2</v>
      </c>
      <c r="E17" s="17">
        <v>1</v>
      </c>
      <c r="F17" s="17">
        <f t="shared" si="0"/>
        <v>3</v>
      </c>
      <c r="G17" s="7">
        <f t="shared" si="5"/>
        <v>19.349999999999998</v>
      </c>
      <c r="H17" s="7">
        <f t="shared" si="2"/>
        <v>58.05</v>
      </c>
      <c r="I17" s="7">
        <v>0.15</v>
      </c>
      <c r="J17" s="7">
        <f t="shared" si="3"/>
        <v>8.7074999999999996</v>
      </c>
      <c r="K17" s="2" t="s">
        <v>26</v>
      </c>
      <c r="L17" s="1" t="str">
        <f t="shared" si="4"/>
        <v>949390LHSSurface damaged</v>
      </c>
    </row>
    <row r="18" spans="1:12" x14ac:dyDescent="0.3">
      <c r="A18" s="2">
        <v>16</v>
      </c>
      <c r="B18" s="22">
        <v>950100</v>
      </c>
      <c r="C18" s="2" t="s">
        <v>1</v>
      </c>
      <c r="D18" s="17">
        <v>2</v>
      </c>
      <c r="E18" s="17">
        <v>2</v>
      </c>
      <c r="F18" s="17">
        <f t="shared" si="0"/>
        <v>4</v>
      </c>
      <c r="G18" s="7">
        <f t="shared" si="5"/>
        <v>19.349999999999998</v>
      </c>
      <c r="H18" s="7">
        <f t="shared" si="2"/>
        <v>77.399999999999991</v>
      </c>
      <c r="I18" s="7">
        <v>0.15</v>
      </c>
      <c r="J18" s="7">
        <f t="shared" si="3"/>
        <v>11.609999999999998</v>
      </c>
      <c r="K18" s="2" t="s">
        <v>28</v>
      </c>
      <c r="L18" s="1" t="str">
        <f t="shared" si="4"/>
        <v>950100LHSBC damaged &amp; Concrete damaged</v>
      </c>
    </row>
    <row r="19" spans="1:12" x14ac:dyDescent="0.3">
      <c r="A19" s="2">
        <v>17</v>
      </c>
      <c r="B19" s="22">
        <v>952860</v>
      </c>
      <c r="C19" s="2" t="s">
        <v>1</v>
      </c>
      <c r="D19" s="17"/>
      <c r="E19" s="17">
        <v>3</v>
      </c>
      <c r="F19" s="17">
        <f t="shared" si="0"/>
        <v>3</v>
      </c>
      <c r="G19" s="7">
        <f t="shared" si="5"/>
        <v>19.349999999999998</v>
      </c>
      <c r="H19" s="7">
        <f t="shared" si="2"/>
        <v>58.05</v>
      </c>
      <c r="I19" s="7">
        <v>0.15</v>
      </c>
      <c r="J19" s="7">
        <f t="shared" si="3"/>
        <v>8.7074999999999996</v>
      </c>
      <c r="K19" s="2" t="s">
        <v>26</v>
      </c>
      <c r="L19" s="1" t="str">
        <f t="shared" si="4"/>
        <v>952860LHSSurface damaged</v>
      </c>
    </row>
    <row r="20" spans="1:12" x14ac:dyDescent="0.3">
      <c r="A20" s="2">
        <v>18</v>
      </c>
      <c r="B20" s="22">
        <v>953600</v>
      </c>
      <c r="C20" s="2" t="s">
        <v>1</v>
      </c>
      <c r="D20" s="17">
        <v>22</v>
      </c>
      <c r="E20" s="17"/>
      <c r="F20" s="17">
        <f t="shared" si="0"/>
        <v>22</v>
      </c>
      <c r="G20" s="7">
        <f t="shared" si="5"/>
        <v>19.349999999999998</v>
      </c>
      <c r="H20" s="7">
        <f t="shared" si="2"/>
        <v>425.69999999999993</v>
      </c>
      <c r="I20" s="7">
        <v>0.15</v>
      </c>
      <c r="J20" s="7">
        <f t="shared" si="3"/>
        <v>63.85499999999999</v>
      </c>
      <c r="K20" s="2" t="s">
        <v>36</v>
      </c>
      <c r="L20" s="1" t="str">
        <f t="shared" si="4"/>
        <v>953600LHSMajor Crack</v>
      </c>
    </row>
    <row r="21" spans="1:12" x14ac:dyDescent="0.3">
      <c r="A21" s="2">
        <v>19</v>
      </c>
      <c r="B21" s="22">
        <v>957250</v>
      </c>
      <c r="C21" s="2" t="s">
        <v>1</v>
      </c>
      <c r="D21" s="17">
        <v>1</v>
      </c>
      <c r="E21" s="17"/>
      <c r="F21" s="17">
        <f t="shared" si="0"/>
        <v>1</v>
      </c>
      <c r="G21" s="7">
        <f t="shared" si="5"/>
        <v>19.349999999999998</v>
      </c>
      <c r="H21" s="7">
        <f t="shared" si="2"/>
        <v>19.349999999999998</v>
      </c>
      <c r="I21" s="7">
        <v>0.15</v>
      </c>
      <c r="J21" s="7">
        <f t="shared" si="3"/>
        <v>2.9024999999999994</v>
      </c>
      <c r="K21" s="2" t="s">
        <v>26</v>
      </c>
      <c r="L21" s="1" t="str">
        <f t="shared" si="4"/>
        <v>957250LHSSurface damaged</v>
      </c>
    </row>
    <row r="22" spans="1:12" x14ac:dyDescent="0.3">
      <c r="A22" s="2">
        <v>20</v>
      </c>
      <c r="B22" s="22">
        <v>957270</v>
      </c>
      <c r="C22" s="2" t="s">
        <v>1</v>
      </c>
      <c r="D22" s="17">
        <v>3</v>
      </c>
      <c r="E22" s="17">
        <v>2</v>
      </c>
      <c r="F22" s="17">
        <f t="shared" si="0"/>
        <v>5</v>
      </c>
      <c r="G22" s="7">
        <f t="shared" si="5"/>
        <v>19.349999999999998</v>
      </c>
      <c r="H22" s="7">
        <f t="shared" si="2"/>
        <v>96.749999999999986</v>
      </c>
      <c r="I22" s="7">
        <v>0.15</v>
      </c>
      <c r="J22" s="7">
        <f t="shared" si="3"/>
        <v>14.512499999999998</v>
      </c>
      <c r="K22" s="2" t="s">
        <v>4</v>
      </c>
      <c r="L22" s="1" t="str">
        <f t="shared" si="4"/>
        <v>957270LHSSettlement</v>
      </c>
    </row>
    <row r="23" spans="1:12" x14ac:dyDescent="0.3">
      <c r="A23" s="2">
        <v>21</v>
      </c>
      <c r="B23" s="22">
        <v>957740</v>
      </c>
      <c r="C23" s="2" t="s">
        <v>1</v>
      </c>
      <c r="D23" s="17">
        <v>2</v>
      </c>
      <c r="E23" s="17"/>
      <c r="F23" s="17">
        <f t="shared" si="0"/>
        <v>2</v>
      </c>
      <c r="G23" s="7">
        <f t="shared" si="5"/>
        <v>19.349999999999998</v>
      </c>
      <c r="H23" s="7">
        <f t="shared" si="2"/>
        <v>38.699999999999996</v>
      </c>
      <c r="I23" s="7">
        <v>0.15</v>
      </c>
      <c r="J23" s="7">
        <f t="shared" si="3"/>
        <v>5.8049999999999988</v>
      </c>
      <c r="K23" s="2" t="s">
        <v>26</v>
      </c>
      <c r="L23" s="1" t="str">
        <f t="shared" si="4"/>
        <v>957740LHSSurface damaged</v>
      </c>
    </row>
    <row r="24" spans="1:12" x14ac:dyDescent="0.3">
      <c r="A24" s="2">
        <v>22</v>
      </c>
      <c r="B24" s="22">
        <v>958100</v>
      </c>
      <c r="C24" s="2" t="s">
        <v>1</v>
      </c>
      <c r="D24" s="17">
        <v>2</v>
      </c>
      <c r="E24" s="17"/>
      <c r="F24" s="17">
        <f t="shared" si="0"/>
        <v>2</v>
      </c>
      <c r="G24" s="7">
        <f t="shared" si="5"/>
        <v>19.349999999999998</v>
      </c>
      <c r="H24" s="7">
        <f t="shared" si="2"/>
        <v>38.699999999999996</v>
      </c>
      <c r="I24" s="7">
        <v>0.15</v>
      </c>
      <c r="J24" s="7">
        <f t="shared" si="3"/>
        <v>5.8049999999999988</v>
      </c>
      <c r="K24" s="2" t="s">
        <v>28</v>
      </c>
      <c r="L24" s="1" t="str">
        <f t="shared" si="4"/>
        <v>958100LHSBC damaged &amp; Concrete damaged</v>
      </c>
    </row>
    <row r="25" spans="1:12" x14ac:dyDescent="0.3">
      <c r="A25" s="2">
        <v>23</v>
      </c>
      <c r="B25" s="22">
        <v>959490</v>
      </c>
      <c r="C25" s="2" t="s">
        <v>1</v>
      </c>
      <c r="D25" s="17">
        <v>4</v>
      </c>
      <c r="E25" s="17"/>
      <c r="F25" s="17">
        <f t="shared" si="0"/>
        <v>4</v>
      </c>
      <c r="G25" s="7">
        <f t="shared" si="5"/>
        <v>19.349999999999998</v>
      </c>
      <c r="H25" s="7">
        <f t="shared" si="2"/>
        <v>77.399999999999991</v>
      </c>
      <c r="I25" s="7">
        <v>0.15</v>
      </c>
      <c r="J25" s="7">
        <f t="shared" si="3"/>
        <v>11.609999999999998</v>
      </c>
      <c r="K25" s="2" t="s">
        <v>37</v>
      </c>
      <c r="L25" s="1" t="str">
        <f t="shared" si="4"/>
        <v>959490LHSBC Damaged</v>
      </c>
    </row>
    <row r="26" spans="1:12" x14ac:dyDescent="0.3">
      <c r="A26" s="2">
        <v>24</v>
      </c>
      <c r="B26" s="22">
        <v>975860</v>
      </c>
      <c r="C26" s="2" t="s">
        <v>1</v>
      </c>
      <c r="D26" s="17">
        <v>6</v>
      </c>
      <c r="E26" s="17">
        <v>6</v>
      </c>
      <c r="F26" s="17">
        <f t="shared" si="0"/>
        <v>12</v>
      </c>
      <c r="G26" s="7">
        <f t="shared" si="5"/>
        <v>19.349999999999998</v>
      </c>
      <c r="H26" s="7">
        <f t="shared" si="2"/>
        <v>232.2</v>
      </c>
      <c r="I26" s="7">
        <v>0.15</v>
      </c>
      <c r="J26" s="7">
        <f t="shared" si="3"/>
        <v>34.83</v>
      </c>
      <c r="K26" s="2" t="s">
        <v>26</v>
      </c>
      <c r="L26" s="1" t="str">
        <f t="shared" si="4"/>
        <v>975860LHSSurface damaged</v>
      </c>
    </row>
    <row r="27" spans="1:12" x14ac:dyDescent="0.3">
      <c r="A27" s="2">
        <v>25</v>
      </c>
      <c r="B27" s="22">
        <v>982260</v>
      </c>
      <c r="C27" s="2" t="s">
        <v>1</v>
      </c>
      <c r="D27" s="17">
        <v>1</v>
      </c>
      <c r="E27" s="17"/>
      <c r="F27" s="17">
        <f t="shared" si="0"/>
        <v>1</v>
      </c>
      <c r="G27" s="7">
        <f t="shared" si="5"/>
        <v>19.349999999999998</v>
      </c>
      <c r="H27" s="7">
        <f t="shared" si="2"/>
        <v>19.349999999999998</v>
      </c>
      <c r="I27" s="7">
        <v>0.15</v>
      </c>
      <c r="J27" s="7">
        <f t="shared" si="3"/>
        <v>2.9024999999999994</v>
      </c>
      <c r="K27" s="2" t="s">
        <v>25</v>
      </c>
      <c r="L27" s="1" t="str">
        <f t="shared" si="4"/>
        <v>982260LHSHungry Surface</v>
      </c>
    </row>
    <row r="28" spans="1:12" x14ac:dyDescent="0.3">
      <c r="A28" s="2">
        <v>26</v>
      </c>
      <c r="B28" s="22">
        <v>983140</v>
      </c>
      <c r="C28" s="2" t="s">
        <v>1</v>
      </c>
      <c r="D28" s="17">
        <v>4</v>
      </c>
      <c r="E28" s="17">
        <v>4</v>
      </c>
      <c r="F28" s="17">
        <f t="shared" si="0"/>
        <v>8</v>
      </c>
      <c r="G28" s="7">
        <f t="shared" si="5"/>
        <v>19.349999999999998</v>
      </c>
      <c r="H28" s="7">
        <f t="shared" si="2"/>
        <v>154.79999999999998</v>
      </c>
      <c r="I28" s="7">
        <v>0.15</v>
      </c>
      <c r="J28" s="7">
        <f t="shared" si="3"/>
        <v>23.219999999999995</v>
      </c>
      <c r="K28" s="2" t="s">
        <v>4</v>
      </c>
      <c r="L28" s="1" t="str">
        <f t="shared" si="4"/>
        <v>983140LHSSettlement</v>
      </c>
    </row>
    <row r="29" spans="1:12" x14ac:dyDescent="0.3">
      <c r="A29" s="2">
        <v>27</v>
      </c>
      <c r="B29" s="22">
        <v>983855</v>
      </c>
      <c r="C29" s="2" t="s">
        <v>1</v>
      </c>
      <c r="D29" s="17">
        <v>2</v>
      </c>
      <c r="E29" s="17">
        <v>2</v>
      </c>
      <c r="F29" s="17">
        <f t="shared" si="0"/>
        <v>4</v>
      </c>
      <c r="G29" s="7">
        <f t="shared" si="5"/>
        <v>19.349999999999998</v>
      </c>
      <c r="H29" s="7">
        <f t="shared" si="2"/>
        <v>77.399999999999991</v>
      </c>
      <c r="I29" s="7">
        <v>0.15</v>
      </c>
      <c r="J29" s="7">
        <f t="shared" si="3"/>
        <v>11.609999999999998</v>
      </c>
      <c r="K29" s="2" t="s">
        <v>25</v>
      </c>
      <c r="L29" s="1" t="str">
        <f t="shared" si="4"/>
        <v>983855LHSHungry Surface</v>
      </c>
    </row>
    <row r="30" spans="1:12" x14ac:dyDescent="0.3">
      <c r="A30" s="2">
        <v>28</v>
      </c>
      <c r="B30" s="22">
        <v>984900</v>
      </c>
      <c r="C30" s="2" t="s">
        <v>1</v>
      </c>
      <c r="D30" s="17">
        <v>1</v>
      </c>
      <c r="E30" s="17">
        <v>1</v>
      </c>
      <c r="F30" s="17">
        <f t="shared" si="0"/>
        <v>2</v>
      </c>
      <c r="G30" s="7">
        <f t="shared" si="5"/>
        <v>19.349999999999998</v>
      </c>
      <c r="H30" s="7">
        <f t="shared" si="2"/>
        <v>38.699999999999996</v>
      </c>
      <c r="I30" s="7">
        <v>0.15</v>
      </c>
      <c r="J30" s="7">
        <f t="shared" si="3"/>
        <v>5.8049999999999988</v>
      </c>
      <c r="K30" s="2" t="s">
        <v>26</v>
      </c>
      <c r="L30" s="1" t="str">
        <f t="shared" si="4"/>
        <v>984900LHSSurface damaged</v>
      </c>
    </row>
    <row r="31" spans="1:12" x14ac:dyDescent="0.3">
      <c r="A31" s="2">
        <v>29</v>
      </c>
      <c r="B31" s="22">
        <v>986600</v>
      </c>
      <c r="C31" s="2" t="s">
        <v>1</v>
      </c>
      <c r="D31" s="17">
        <v>10</v>
      </c>
      <c r="E31" s="17"/>
      <c r="F31" s="17">
        <f t="shared" si="0"/>
        <v>10</v>
      </c>
      <c r="G31" s="7">
        <f t="shared" si="5"/>
        <v>19.349999999999998</v>
      </c>
      <c r="H31" s="7">
        <f t="shared" si="2"/>
        <v>193.49999999999997</v>
      </c>
      <c r="I31" s="7">
        <v>0.15</v>
      </c>
      <c r="J31" s="7">
        <f t="shared" si="3"/>
        <v>29.024999999999995</v>
      </c>
      <c r="K31" s="2" t="s">
        <v>26</v>
      </c>
      <c r="L31" s="1" t="str">
        <f t="shared" si="4"/>
        <v>986600LHSSurface damaged</v>
      </c>
    </row>
    <row r="32" spans="1:12" x14ac:dyDescent="0.3">
      <c r="A32" s="2">
        <v>30</v>
      </c>
      <c r="B32" s="22">
        <v>995650</v>
      </c>
      <c r="C32" s="2" t="s">
        <v>1</v>
      </c>
      <c r="D32" s="17">
        <v>4</v>
      </c>
      <c r="E32" s="17">
        <v>4</v>
      </c>
      <c r="F32" s="17">
        <f t="shared" si="0"/>
        <v>8</v>
      </c>
      <c r="G32" s="7">
        <f t="shared" si="5"/>
        <v>19.349999999999998</v>
      </c>
      <c r="H32" s="7">
        <f t="shared" si="2"/>
        <v>154.79999999999998</v>
      </c>
      <c r="I32" s="7">
        <v>0.15</v>
      </c>
      <c r="J32" s="7">
        <f t="shared" si="3"/>
        <v>23.219999999999995</v>
      </c>
      <c r="K32" s="2" t="s">
        <v>4</v>
      </c>
      <c r="L32" s="1" t="str">
        <f t="shared" si="4"/>
        <v>995650LHSSettlement</v>
      </c>
    </row>
    <row r="33" spans="1:12" x14ac:dyDescent="0.3">
      <c r="A33" s="2">
        <v>31</v>
      </c>
      <c r="B33" s="22">
        <v>996830</v>
      </c>
      <c r="C33" s="2" t="s">
        <v>1</v>
      </c>
      <c r="D33" s="17">
        <v>2</v>
      </c>
      <c r="E33" s="17"/>
      <c r="F33" s="17">
        <f t="shared" si="0"/>
        <v>2</v>
      </c>
      <c r="G33" s="7">
        <f t="shared" si="5"/>
        <v>19.349999999999998</v>
      </c>
      <c r="H33" s="7">
        <f t="shared" si="2"/>
        <v>38.699999999999996</v>
      </c>
      <c r="I33" s="7">
        <v>0.15</v>
      </c>
      <c r="J33" s="7">
        <f t="shared" si="3"/>
        <v>5.8049999999999988</v>
      </c>
      <c r="K33" s="2" t="s">
        <v>26</v>
      </c>
      <c r="L33" s="1" t="str">
        <f t="shared" si="4"/>
        <v>996830LHSSurface damaged</v>
      </c>
    </row>
    <row r="34" spans="1:12" x14ac:dyDescent="0.3">
      <c r="A34" s="2">
        <v>32</v>
      </c>
      <c r="B34" s="22">
        <v>998020</v>
      </c>
      <c r="C34" s="2" t="s">
        <v>1</v>
      </c>
      <c r="D34" s="17">
        <v>3</v>
      </c>
      <c r="E34" s="17">
        <v>3</v>
      </c>
      <c r="F34" s="17">
        <f t="shared" si="0"/>
        <v>6</v>
      </c>
      <c r="G34" s="7">
        <f t="shared" si="5"/>
        <v>19.349999999999998</v>
      </c>
      <c r="H34" s="7">
        <f t="shared" si="2"/>
        <v>116.1</v>
      </c>
      <c r="I34" s="7">
        <v>0.15</v>
      </c>
      <c r="J34" s="7">
        <f t="shared" si="3"/>
        <v>17.414999999999999</v>
      </c>
      <c r="K34" s="2" t="s">
        <v>4</v>
      </c>
      <c r="L34" s="1" t="str">
        <f t="shared" si="4"/>
        <v>998020LHSSettlement</v>
      </c>
    </row>
    <row r="35" spans="1:12" x14ac:dyDescent="0.3">
      <c r="A35" s="2">
        <v>33</v>
      </c>
      <c r="B35" s="22">
        <v>999020</v>
      </c>
      <c r="C35" s="2" t="s">
        <v>1</v>
      </c>
      <c r="D35" s="17">
        <v>2</v>
      </c>
      <c r="E35" s="17">
        <v>2</v>
      </c>
      <c r="F35" s="17">
        <f t="shared" si="0"/>
        <v>4</v>
      </c>
      <c r="G35" s="7">
        <f>4.5*4.3</f>
        <v>19.349999999999998</v>
      </c>
      <c r="H35" s="7">
        <f t="shared" ref="H35:H87" si="6">F35*G35</f>
        <v>77.399999999999991</v>
      </c>
      <c r="I35" s="7">
        <v>0.15</v>
      </c>
      <c r="J35" s="7">
        <f t="shared" si="3"/>
        <v>11.609999999999998</v>
      </c>
      <c r="K35" s="2" t="s">
        <v>35</v>
      </c>
      <c r="L35" s="1" t="str">
        <f t="shared" si="4"/>
        <v>999020LHSConcrete damaged</v>
      </c>
    </row>
    <row r="36" spans="1:12" x14ac:dyDescent="0.3">
      <c r="A36" s="2">
        <v>34</v>
      </c>
      <c r="B36" s="22">
        <v>1003088</v>
      </c>
      <c r="C36" s="2" t="s">
        <v>1</v>
      </c>
      <c r="D36" s="17">
        <v>4</v>
      </c>
      <c r="E36" s="17">
        <v>4</v>
      </c>
      <c r="F36" s="17">
        <f t="shared" ref="F36:F87" si="7">SUM(D36:E36)</f>
        <v>8</v>
      </c>
      <c r="G36" s="7">
        <f t="shared" si="5"/>
        <v>19.349999999999998</v>
      </c>
      <c r="H36" s="7">
        <f t="shared" si="6"/>
        <v>154.79999999999998</v>
      </c>
      <c r="I36" s="7">
        <v>0.15</v>
      </c>
      <c r="J36" s="7">
        <f t="shared" ref="J36:J87" si="8">H36*I36</f>
        <v>23.219999999999995</v>
      </c>
      <c r="K36" s="2" t="s">
        <v>26</v>
      </c>
      <c r="L36" s="1" t="str">
        <f t="shared" si="4"/>
        <v>1003088LHSSurface damaged</v>
      </c>
    </row>
    <row r="37" spans="1:12" x14ac:dyDescent="0.3">
      <c r="A37" s="2">
        <v>35</v>
      </c>
      <c r="B37" s="22">
        <v>1007315</v>
      </c>
      <c r="C37" s="2" t="s">
        <v>1</v>
      </c>
      <c r="D37" s="17">
        <v>2</v>
      </c>
      <c r="E37" s="17">
        <v>2</v>
      </c>
      <c r="F37" s="17">
        <f t="shared" si="7"/>
        <v>4</v>
      </c>
      <c r="G37" s="7">
        <f t="shared" si="5"/>
        <v>19.349999999999998</v>
      </c>
      <c r="H37" s="7">
        <f t="shared" si="6"/>
        <v>77.399999999999991</v>
      </c>
      <c r="I37" s="7">
        <v>0.15</v>
      </c>
      <c r="J37" s="7">
        <f t="shared" si="8"/>
        <v>11.609999999999998</v>
      </c>
      <c r="K37" s="2" t="s">
        <v>4</v>
      </c>
      <c r="L37" s="1" t="str">
        <f t="shared" si="4"/>
        <v>1007315LHSSettlement</v>
      </c>
    </row>
    <row r="38" spans="1:12" x14ac:dyDescent="0.3">
      <c r="A38" s="2">
        <v>36</v>
      </c>
      <c r="B38" s="22">
        <v>1024585</v>
      </c>
      <c r="C38" s="2" t="s">
        <v>1</v>
      </c>
      <c r="D38" s="17">
        <v>1.5</v>
      </c>
      <c r="E38" s="17">
        <v>2.5</v>
      </c>
      <c r="F38" s="17">
        <f t="shared" si="7"/>
        <v>4</v>
      </c>
      <c r="G38" s="7">
        <f t="shared" si="5"/>
        <v>19.349999999999998</v>
      </c>
      <c r="H38" s="7">
        <f>F38*G38</f>
        <v>77.399999999999991</v>
      </c>
      <c r="I38" s="7">
        <v>0.15</v>
      </c>
      <c r="J38" s="7">
        <f t="shared" si="8"/>
        <v>11.609999999999998</v>
      </c>
      <c r="K38" s="2" t="s">
        <v>28</v>
      </c>
      <c r="L38" s="1" t="str">
        <f t="shared" si="4"/>
        <v>1024585LHSBC damaged &amp; Concrete damaged</v>
      </c>
    </row>
    <row r="39" spans="1:12" x14ac:dyDescent="0.3">
      <c r="A39" s="2">
        <v>37</v>
      </c>
      <c r="B39" s="22">
        <v>1024940</v>
      </c>
      <c r="C39" s="2" t="s">
        <v>1</v>
      </c>
      <c r="D39" s="17">
        <v>2</v>
      </c>
      <c r="E39" s="17">
        <v>2</v>
      </c>
      <c r="F39" s="17">
        <f t="shared" si="7"/>
        <v>4</v>
      </c>
      <c r="G39" s="7">
        <f t="shared" si="5"/>
        <v>19.349999999999998</v>
      </c>
      <c r="H39" s="7">
        <f t="shared" si="6"/>
        <v>77.399999999999991</v>
      </c>
      <c r="I39" s="7">
        <v>0.15</v>
      </c>
      <c r="J39" s="7">
        <f t="shared" si="8"/>
        <v>11.609999999999998</v>
      </c>
      <c r="K39" s="2" t="s">
        <v>26</v>
      </c>
      <c r="L39" s="1" t="str">
        <f t="shared" si="4"/>
        <v>1024940LHSSurface damaged</v>
      </c>
    </row>
    <row r="40" spans="1:12" x14ac:dyDescent="0.3">
      <c r="A40" s="2">
        <v>38</v>
      </c>
      <c r="B40" s="22">
        <v>1030188</v>
      </c>
      <c r="C40" s="2" t="s">
        <v>1</v>
      </c>
      <c r="D40" s="17">
        <v>1</v>
      </c>
      <c r="E40" s="17">
        <v>1</v>
      </c>
      <c r="F40" s="17">
        <f t="shared" si="7"/>
        <v>2</v>
      </c>
      <c r="G40" s="7">
        <f t="shared" si="5"/>
        <v>19.349999999999998</v>
      </c>
      <c r="H40" s="7">
        <f t="shared" si="6"/>
        <v>38.699999999999996</v>
      </c>
      <c r="I40" s="7">
        <v>0.15</v>
      </c>
      <c r="J40" s="7">
        <f t="shared" si="8"/>
        <v>5.8049999999999988</v>
      </c>
      <c r="K40" s="2" t="s">
        <v>32</v>
      </c>
      <c r="L40" s="1" t="str">
        <f t="shared" si="4"/>
        <v>1030188LHSMinor heap</v>
      </c>
    </row>
    <row r="41" spans="1:12" x14ac:dyDescent="0.3">
      <c r="A41" s="2">
        <v>39</v>
      </c>
      <c r="B41" s="22">
        <v>1034115</v>
      </c>
      <c r="C41" s="2" t="s">
        <v>1</v>
      </c>
      <c r="D41" s="17">
        <v>4</v>
      </c>
      <c r="E41" s="17">
        <v>4</v>
      </c>
      <c r="F41" s="17">
        <f t="shared" si="7"/>
        <v>8</v>
      </c>
      <c r="G41" s="7">
        <f t="shared" si="5"/>
        <v>19.349999999999998</v>
      </c>
      <c r="H41" s="7">
        <f t="shared" si="6"/>
        <v>154.79999999999998</v>
      </c>
      <c r="I41" s="7">
        <v>0.15</v>
      </c>
      <c r="J41" s="7">
        <f t="shared" si="8"/>
        <v>23.219999999999995</v>
      </c>
      <c r="K41" s="2" t="s">
        <v>4</v>
      </c>
      <c r="L41" s="1" t="str">
        <f t="shared" si="4"/>
        <v>1034115LHSSettlement</v>
      </c>
    </row>
    <row r="42" spans="1:12" x14ac:dyDescent="0.3">
      <c r="A42" s="2">
        <v>40</v>
      </c>
      <c r="B42" s="22">
        <v>1035812</v>
      </c>
      <c r="C42" s="2" t="s">
        <v>1</v>
      </c>
      <c r="D42" s="17">
        <v>7</v>
      </c>
      <c r="E42" s="17">
        <v>7</v>
      </c>
      <c r="F42" s="17">
        <f t="shared" si="7"/>
        <v>14</v>
      </c>
      <c r="G42" s="7">
        <f t="shared" si="5"/>
        <v>19.349999999999998</v>
      </c>
      <c r="H42" s="7">
        <f t="shared" si="6"/>
        <v>270.89999999999998</v>
      </c>
      <c r="I42" s="7">
        <v>0.15</v>
      </c>
      <c r="J42" s="7">
        <f t="shared" si="8"/>
        <v>40.634999999999998</v>
      </c>
      <c r="K42" s="2" t="s">
        <v>25</v>
      </c>
      <c r="L42" s="1" t="str">
        <f t="shared" si="4"/>
        <v>1035812LHSHungry Surface</v>
      </c>
    </row>
    <row r="43" spans="1:12" x14ac:dyDescent="0.3">
      <c r="A43" s="2">
        <v>41</v>
      </c>
      <c r="B43" s="22">
        <v>1037750</v>
      </c>
      <c r="C43" s="2" t="s">
        <v>1</v>
      </c>
      <c r="D43" s="17">
        <v>8</v>
      </c>
      <c r="E43" s="17"/>
      <c r="F43" s="17">
        <f t="shared" si="7"/>
        <v>8</v>
      </c>
      <c r="G43" s="7">
        <f t="shared" si="5"/>
        <v>19.349999999999998</v>
      </c>
      <c r="H43" s="7">
        <f t="shared" si="6"/>
        <v>154.79999999999998</v>
      </c>
      <c r="I43" s="7">
        <v>0.3</v>
      </c>
      <c r="J43" s="7">
        <f t="shared" si="8"/>
        <v>46.439999999999991</v>
      </c>
      <c r="K43" s="2" t="s">
        <v>26</v>
      </c>
      <c r="L43" s="1" t="str">
        <f t="shared" si="4"/>
        <v>1037750LHSSurface damaged</v>
      </c>
    </row>
    <row r="44" spans="1:12" x14ac:dyDescent="0.3">
      <c r="A44" s="2">
        <v>42</v>
      </c>
      <c r="B44" s="22">
        <v>1037750</v>
      </c>
      <c r="C44" s="2" t="s">
        <v>1</v>
      </c>
      <c r="D44" s="17"/>
      <c r="E44" s="17">
        <v>6</v>
      </c>
      <c r="F44" s="17">
        <f t="shared" si="7"/>
        <v>6</v>
      </c>
      <c r="G44" s="7">
        <f t="shared" si="5"/>
        <v>19.349999999999998</v>
      </c>
      <c r="H44" s="7">
        <f t="shared" si="6"/>
        <v>116.1</v>
      </c>
      <c r="I44" s="7">
        <v>0.3</v>
      </c>
      <c r="J44" s="7">
        <f t="shared" si="8"/>
        <v>34.83</v>
      </c>
      <c r="K44" s="2" t="s">
        <v>26</v>
      </c>
      <c r="L44" s="1" t="str">
        <f t="shared" si="4"/>
        <v>1037750LHSSurface damaged</v>
      </c>
    </row>
    <row r="45" spans="1:12" x14ac:dyDescent="0.3">
      <c r="A45" s="2">
        <v>43</v>
      </c>
      <c r="B45" s="22">
        <v>1037950</v>
      </c>
      <c r="C45" s="2" t="s">
        <v>1</v>
      </c>
      <c r="D45" s="17">
        <v>4</v>
      </c>
      <c r="E45" s="17">
        <v>4</v>
      </c>
      <c r="F45" s="17">
        <f t="shared" si="7"/>
        <v>8</v>
      </c>
      <c r="G45" s="7">
        <f t="shared" si="5"/>
        <v>19.349999999999998</v>
      </c>
      <c r="H45" s="7">
        <f t="shared" si="6"/>
        <v>154.79999999999998</v>
      </c>
      <c r="I45" s="7">
        <v>0.15</v>
      </c>
      <c r="J45" s="7">
        <f t="shared" si="8"/>
        <v>23.219999999999995</v>
      </c>
      <c r="K45" s="2" t="s">
        <v>26</v>
      </c>
      <c r="L45" s="1" t="str">
        <f t="shared" si="4"/>
        <v>1037950LHSSurface damaged</v>
      </c>
    </row>
    <row r="46" spans="1:12" x14ac:dyDescent="0.3">
      <c r="A46" s="2">
        <v>44</v>
      </c>
      <c r="B46" s="22">
        <v>1038618</v>
      </c>
      <c r="C46" s="2" t="s">
        <v>1</v>
      </c>
      <c r="D46" s="17">
        <v>1</v>
      </c>
      <c r="E46" s="17"/>
      <c r="F46" s="17">
        <f t="shared" si="7"/>
        <v>1</v>
      </c>
      <c r="G46" s="7">
        <f t="shared" si="5"/>
        <v>19.349999999999998</v>
      </c>
      <c r="H46" s="7">
        <f t="shared" si="6"/>
        <v>19.349999999999998</v>
      </c>
      <c r="I46" s="7">
        <v>0.15</v>
      </c>
      <c r="J46" s="7">
        <f t="shared" si="8"/>
        <v>2.9024999999999994</v>
      </c>
      <c r="K46" s="2" t="s">
        <v>25</v>
      </c>
      <c r="L46" s="1" t="str">
        <f t="shared" si="4"/>
        <v>1038618LHSHungry Surface</v>
      </c>
    </row>
    <row r="47" spans="1:12" x14ac:dyDescent="0.3">
      <c r="A47" s="2">
        <v>45</v>
      </c>
      <c r="B47" s="22">
        <v>1038618</v>
      </c>
      <c r="C47" s="2" t="s">
        <v>1</v>
      </c>
      <c r="D47" s="17"/>
      <c r="E47" s="17">
        <v>2</v>
      </c>
      <c r="F47" s="17">
        <f t="shared" si="7"/>
        <v>2</v>
      </c>
      <c r="G47" s="7">
        <f t="shared" si="5"/>
        <v>19.349999999999998</v>
      </c>
      <c r="H47" s="7">
        <f t="shared" si="6"/>
        <v>38.699999999999996</v>
      </c>
      <c r="I47" s="7">
        <v>0.15</v>
      </c>
      <c r="J47" s="7">
        <f t="shared" si="8"/>
        <v>5.8049999999999988</v>
      </c>
      <c r="K47" s="2" t="s">
        <v>25</v>
      </c>
      <c r="L47" s="1" t="str">
        <f t="shared" si="4"/>
        <v>1038618LHSHungry Surface</v>
      </c>
    </row>
    <row r="48" spans="1:12" x14ac:dyDescent="0.3">
      <c r="A48" s="2">
        <v>46</v>
      </c>
      <c r="B48" s="22">
        <v>1038668</v>
      </c>
      <c r="C48" s="2" t="s">
        <v>1</v>
      </c>
      <c r="D48" s="17">
        <v>3</v>
      </c>
      <c r="E48" s="17">
        <v>3</v>
      </c>
      <c r="F48" s="17">
        <f t="shared" si="7"/>
        <v>6</v>
      </c>
      <c r="G48" s="7">
        <f t="shared" si="5"/>
        <v>19.349999999999998</v>
      </c>
      <c r="H48" s="7">
        <f t="shared" si="6"/>
        <v>116.1</v>
      </c>
      <c r="I48" s="7">
        <v>0.15</v>
      </c>
      <c r="J48" s="7">
        <f t="shared" si="8"/>
        <v>17.414999999999999</v>
      </c>
      <c r="K48" s="2" t="s">
        <v>25</v>
      </c>
      <c r="L48" s="1" t="str">
        <f t="shared" si="4"/>
        <v>1038668LHSHungry Surface</v>
      </c>
    </row>
    <row r="49" spans="1:12" x14ac:dyDescent="0.3">
      <c r="A49" s="2">
        <v>47</v>
      </c>
      <c r="B49" s="22">
        <v>1039995</v>
      </c>
      <c r="C49" s="2" t="s">
        <v>1</v>
      </c>
      <c r="D49" s="17">
        <v>2</v>
      </c>
      <c r="E49" s="17"/>
      <c r="F49" s="17">
        <f t="shared" si="7"/>
        <v>2</v>
      </c>
      <c r="G49" s="7">
        <f t="shared" si="5"/>
        <v>19.349999999999998</v>
      </c>
      <c r="H49" s="7">
        <f t="shared" si="6"/>
        <v>38.699999999999996</v>
      </c>
      <c r="I49" s="7">
        <v>0.15</v>
      </c>
      <c r="J49" s="7">
        <f t="shared" si="8"/>
        <v>5.8049999999999988</v>
      </c>
      <c r="K49" s="2" t="s">
        <v>26</v>
      </c>
      <c r="L49" s="1" t="str">
        <f t="shared" si="4"/>
        <v>1039995LHSSurface damaged</v>
      </c>
    </row>
    <row r="50" spans="1:12" x14ac:dyDescent="0.3">
      <c r="A50" s="2">
        <v>48</v>
      </c>
      <c r="B50" s="22">
        <v>1039995</v>
      </c>
      <c r="C50" s="2" t="s">
        <v>1</v>
      </c>
      <c r="D50" s="17"/>
      <c r="E50" s="17">
        <v>8</v>
      </c>
      <c r="F50" s="17">
        <f t="shared" si="7"/>
        <v>8</v>
      </c>
      <c r="G50" s="7">
        <f t="shared" si="5"/>
        <v>19.349999999999998</v>
      </c>
      <c r="H50" s="7">
        <f t="shared" si="6"/>
        <v>154.79999999999998</v>
      </c>
      <c r="I50" s="7">
        <v>0.15</v>
      </c>
      <c r="J50" s="7">
        <f t="shared" si="8"/>
        <v>23.219999999999995</v>
      </c>
      <c r="K50" s="2" t="s">
        <v>28</v>
      </c>
      <c r="L50" s="1" t="str">
        <f t="shared" si="4"/>
        <v>1039995LHSBC damaged &amp; Concrete damaged</v>
      </c>
    </row>
    <row r="51" spans="1:12" x14ac:dyDescent="0.3">
      <c r="A51" s="2">
        <v>49</v>
      </c>
      <c r="B51" s="22">
        <v>1040650</v>
      </c>
      <c r="C51" s="2" t="s">
        <v>1</v>
      </c>
      <c r="D51" s="17">
        <v>4</v>
      </c>
      <c r="E51" s="17">
        <v>4</v>
      </c>
      <c r="F51" s="17">
        <f t="shared" si="7"/>
        <v>8</v>
      </c>
      <c r="G51" s="7">
        <f t="shared" si="5"/>
        <v>19.349999999999998</v>
      </c>
      <c r="H51" s="7">
        <f t="shared" si="6"/>
        <v>154.79999999999998</v>
      </c>
      <c r="I51" s="7">
        <v>0.15</v>
      </c>
      <c r="J51" s="7">
        <f t="shared" si="8"/>
        <v>23.219999999999995</v>
      </c>
      <c r="K51" s="2" t="s">
        <v>28</v>
      </c>
      <c r="L51" s="1" t="str">
        <f t="shared" si="4"/>
        <v>1040650LHSBC damaged &amp; Concrete damaged</v>
      </c>
    </row>
    <row r="52" spans="1:12" x14ac:dyDescent="0.3">
      <c r="A52" s="2">
        <v>50</v>
      </c>
      <c r="B52" s="22">
        <v>1041138</v>
      </c>
      <c r="C52" s="2" t="s">
        <v>1</v>
      </c>
      <c r="D52" s="17">
        <v>6</v>
      </c>
      <c r="E52" s="17">
        <v>6</v>
      </c>
      <c r="F52" s="17">
        <f t="shared" si="7"/>
        <v>12</v>
      </c>
      <c r="G52" s="7">
        <f t="shared" si="5"/>
        <v>19.349999999999998</v>
      </c>
      <c r="H52" s="7">
        <f t="shared" si="6"/>
        <v>232.2</v>
      </c>
      <c r="I52" s="7">
        <v>0.15</v>
      </c>
      <c r="J52" s="7">
        <f t="shared" si="8"/>
        <v>34.83</v>
      </c>
      <c r="K52" s="2" t="s">
        <v>28</v>
      </c>
      <c r="L52" s="1" t="str">
        <f t="shared" si="4"/>
        <v>1041138LHSBC damaged &amp; Concrete damaged</v>
      </c>
    </row>
    <row r="53" spans="1:12" x14ac:dyDescent="0.3">
      <c r="A53" s="2">
        <v>51</v>
      </c>
      <c r="B53" s="22">
        <v>1041434</v>
      </c>
      <c r="C53" s="2" t="s">
        <v>1</v>
      </c>
      <c r="D53" s="17">
        <v>8</v>
      </c>
      <c r="E53" s="17">
        <v>8</v>
      </c>
      <c r="F53" s="17">
        <f t="shared" si="7"/>
        <v>16</v>
      </c>
      <c r="G53" s="7">
        <f t="shared" si="5"/>
        <v>19.349999999999998</v>
      </c>
      <c r="H53" s="7">
        <f t="shared" si="6"/>
        <v>309.59999999999997</v>
      </c>
      <c r="I53" s="7">
        <v>0.15</v>
      </c>
      <c r="J53" s="7">
        <f t="shared" si="8"/>
        <v>46.439999999999991</v>
      </c>
      <c r="K53" s="2" t="s">
        <v>28</v>
      </c>
      <c r="L53" s="1" t="str">
        <f t="shared" si="4"/>
        <v>1041434LHSBC damaged &amp; Concrete damaged</v>
      </c>
    </row>
    <row r="54" spans="1:12" x14ac:dyDescent="0.3">
      <c r="A54" s="2">
        <v>52</v>
      </c>
      <c r="B54" s="22">
        <v>1042172</v>
      </c>
      <c r="C54" s="2" t="s">
        <v>1</v>
      </c>
      <c r="D54" s="17">
        <v>2</v>
      </c>
      <c r="E54" s="17">
        <v>2</v>
      </c>
      <c r="F54" s="17">
        <f t="shared" si="7"/>
        <v>4</v>
      </c>
      <c r="G54" s="7">
        <f t="shared" si="5"/>
        <v>19.349999999999998</v>
      </c>
      <c r="H54" s="7">
        <f t="shared" si="6"/>
        <v>77.399999999999991</v>
      </c>
      <c r="I54" s="7">
        <v>0.15</v>
      </c>
      <c r="J54" s="7">
        <f t="shared" si="8"/>
        <v>11.609999999999998</v>
      </c>
      <c r="K54" s="2" t="s">
        <v>30</v>
      </c>
      <c r="L54" s="1" t="str">
        <f t="shared" si="4"/>
        <v>1042172LHS Fast- BC damaged, Slow- Multiple Cracks</v>
      </c>
    </row>
    <row r="55" spans="1:12" x14ac:dyDescent="0.3">
      <c r="A55" s="2">
        <v>53</v>
      </c>
      <c r="B55" s="22">
        <v>1042890</v>
      </c>
      <c r="C55" s="2" t="s">
        <v>1</v>
      </c>
      <c r="D55" s="17">
        <v>2</v>
      </c>
      <c r="E55" s="17">
        <v>2</v>
      </c>
      <c r="F55" s="17">
        <f t="shared" si="7"/>
        <v>4</v>
      </c>
      <c r="G55" s="7">
        <f t="shared" si="5"/>
        <v>19.349999999999998</v>
      </c>
      <c r="H55" s="7">
        <f t="shared" si="6"/>
        <v>77.399999999999991</v>
      </c>
      <c r="I55" s="7">
        <v>0.15</v>
      </c>
      <c r="J55" s="7">
        <f t="shared" si="8"/>
        <v>11.609999999999998</v>
      </c>
      <c r="K55" s="2" t="s">
        <v>31</v>
      </c>
      <c r="L55" s="1" t="str">
        <f t="shared" si="4"/>
        <v>1042890LHSFast- BC damaged, Slow- Settlement</v>
      </c>
    </row>
    <row r="56" spans="1:12" x14ac:dyDescent="0.3">
      <c r="A56" s="2">
        <v>54</v>
      </c>
      <c r="B56" s="22">
        <v>1043228</v>
      </c>
      <c r="C56" s="2" t="s">
        <v>1</v>
      </c>
      <c r="D56" s="17">
        <v>2</v>
      </c>
      <c r="E56" s="17">
        <v>2</v>
      </c>
      <c r="F56" s="17">
        <f t="shared" si="7"/>
        <v>4</v>
      </c>
      <c r="G56" s="7">
        <f t="shared" si="5"/>
        <v>19.349999999999998</v>
      </c>
      <c r="H56" s="7">
        <f t="shared" si="6"/>
        <v>77.399999999999991</v>
      </c>
      <c r="I56" s="7">
        <v>0.15</v>
      </c>
      <c r="J56" s="7">
        <f t="shared" si="8"/>
        <v>11.609999999999998</v>
      </c>
      <c r="K56" s="2" t="s">
        <v>28</v>
      </c>
      <c r="L56" s="1" t="str">
        <f t="shared" si="4"/>
        <v>1043228LHSBC damaged &amp; Concrete damaged</v>
      </c>
    </row>
    <row r="57" spans="1:12" x14ac:dyDescent="0.3">
      <c r="A57" s="2">
        <v>55</v>
      </c>
      <c r="B57" s="22">
        <v>1045451</v>
      </c>
      <c r="C57" s="2" t="s">
        <v>1</v>
      </c>
      <c r="D57" s="17">
        <v>3</v>
      </c>
      <c r="E57" s="17">
        <v>3</v>
      </c>
      <c r="F57" s="17">
        <f t="shared" si="7"/>
        <v>6</v>
      </c>
      <c r="G57" s="7">
        <f t="shared" si="5"/>
        <v>19.349999999999998</v>
      </c>
      <c r="H57" s="7">
        <f t="shared" si="6"/>
        <v>116.1</v>
      </c>
      <c r="I57" s="7">
        <v>0.15</v>
      </c>
      <c r="J57" s="7">
        <f t="shared" si="8"/>
        <v>17.414999999999999</v>
      </c>
      <c r="K57" s="2" t="s">
        <v>34</v>
      </c>
      <c r="L57" s="1" t="str">
        <f t="shared" si="4"/>
        <v>1045451LHSMultiple cracks &amp; Undulation</v>
      </c>
    </row>
    <row r="58" spans="1:12" x14ac:dyDescent="0.3">
      <c r="A58" s="2">
        <v>56</v>
      </c>
      <c r="B58" s="22">
        <v>1045674</v>
      </c>
      <c r="C58" s="2" t="s">
        <v>1</v>
      </c>
      <c r="D58" s="17">
        <v>4</v>
      </c>
      <c r="E58" s="17">
        <v>4</v>
      </c>
      <c r="F58" s="17">
        <f t="shared" si="7"/>
        <v>8</v>
      </c>
      <c r="G58" s="7">
        <f t="shared" si="5"/>
        <v>19.349999999999998</v>
      </c>
      <c r="H58" s="7">
        <f t="shared" si="6"/>
        <v>154.79999999999998</v>
      </c>
      <c r="I58" s="7">
        <v>0.15</v>
      </c>
      <c r="J58" s="7">
        <f t="shared" si="8"/>
        <v>23.219999999999995</v>
      </c>
      <c r="K58" s="2" t="s">
        <v>28</v>
      </c>
      <c r="L58" s="1" t="str">
        <f t="shared" si="4"/>
        <v>1045674LHSBC damaged &amp; Concrete damaged</v>
      </c>
    </row>
    <row r="59" spans="1:12" x14ac:dyDescent="0.3">
      <c r="A59" s="2">
        <v>57</v>
      </c>
      <c r="B59" s="22">
        <v>1046925</v>
      </c>
      <c r="C59" s="2" t="s">
        <v>1</v>
      </c>
      <c r="D59" s="17">
        <v>0.5</v>
      </c>
      <c r="E59" s="17">
        <v>0.5</v>
      </c>
      <c r="F59" s="17">
        <f t="shared" si="7"/>
        <v>1</v>
      </c>
      <c r="G59" s="7">
        <f t="shared" si="5"/>
        <v>19.349999999999998</v>
      </c>
      <c r="H59" s="7">
        <f t="shared" si="6"/>
        <v>19.349999999999998</v>
      </c>
      <c r="I59" s="7">
        <v>0.15</v>
      </c>
      <c r="J59" s="7">
        <f t="shared" si="8"/>
        <v>2.9024999999999994</v>
      </c>
      <c r="K59" s="2" t="s">
        <v>35</v>
      </c>
      <c r="L59" s="1" t="str">
        <f t="shared" si="4"/>
        <v>1046925LHSConcrete damaged</v>
      </c>
    </row>
    <row r="60" spans="1:12" x14ac:dyDescent="0.3">
      <c r="A60" s="2">
        <v>58</v>
      </c>
      <c r="B60" s="22">
        <v>1047143</v>
      </c>
      <c r="C60" s="2" t="s">
        <v>1</v>
      </c>
      <c r="D60" s="17">
        <v>4</v>
      </c>
      <c r="E60" s="17">
        <v>4</v>
      </c>
      <c r="F60" s="17">
        <f t="shared" si="7"/>
        <v>8</v>
      </c>
      <c r="G60" s="7">
        <f t="shared" si="5"/>
        <v>19.349999999999998</v>
      </c>
      <c r="H60" s="7">
        <f t="shared" si="6"/>
        <v>154.79999999999998</v>
      </c>
      <c r="I60" s="7">
        <v>0.15</v>
      </c>
      <c r="J60" s="7">
        <f t="shared" si="8"/>
        <v>23.219999999999995</v>
      </c>
      <c r="K60" s="2" t="s">
        <v>26</v>
      </c>
      <c r="L60" s="1" t="str">
        <f t="shared" si="4"/>
        <v>1047143LHSSurface damaged</v>
      </c>
    </row>
    <row r="61" spans="1:12" x14ac:dyDescent="0.3">
      <c r="A61" s="2">
        <v>59</v>
      </c>
      <c r="B61" s="22">
        <v>1047695</v>
      </c>
      <c r="C61" s="2" t="s">
        <v>1</v>
      </c>
      <c r="D61" s="17">
        <v>1</v>
      </c>
      <c r="E61" s="17">
        <v>1</v>
      </c>
      <c r="F61" s="17">
        <f t="shared" si="7"/>
        <v>2</v>
      </c>
      <c r="G61" s="7">
        <f t="shared" si="5"/>
        <v>19.349999999999998</v>
      </c>
      <c r="H61" s="7">
        <f t="shared" si="6"/>
        <v>38.699999999999996</v>
      </c>
      <c r="I61" s="7">
        <v>0.15</v>
      </c>
      <c r="J61" s="7">
        <f t="shared" si="8"/>
        <v>5.8049999999999988</v>
      </c>
      <c r="K61" s="2" t="s">
        <v>4</v>
      </c>
      <c r="L61" s="1" t="str">
        <f t="shared" si="4"/>
        <v>1047695LHSSettlement</v>
      </c>
    </row>
    <row r="62" spans="1:12" x14ac:dyDescent="0.3">
      <c r="A62" s="2">
        <v>60</v>
      </c>
      <c r="B62" s="22">
        <v>1052328</v>
      </c>
      <c r="C62" s="2" t="s">
        <v>3</v>
      </c>
      <c r="D62" s="17">
        <v>4</v>
      </c>
      <c r="E62" s="17">
        <v>4</v>
      </c>
      <c r="F62" s="17">
        <f t="shared" si="7"/>
        <v>8</v>
      </c>
      <c r="G62" s="7">
        <f t="shared" si="5"/>
        <v>19.349999999999998</v>
      </c>
      <c r="H62" s="7">
        <f t="shared" si="6"/>
        <v>154.79999999999998</v>
      </c>
      <c r="I62" s="7">
        <v>0.15</v>
      </c>
      <c r="J62" s="7">
        <f t="shared" si="8"/>
        <v>23.219999999999995</v>
      </c>
      <c r="K62" s="2" t="s">
        <v>26</v>
      </c>
      <c r="L62" s="1" t="str">
        <f t="shared" si="4"/>
        <v>1052328RHSSurface damaged</v>
      </c>
    </row>
    <row r="63" spans="1:12" x14ac:dyDescent="0.3">
      <c r="A63" s="2">
        <v>61</v>
      </c>
      <c r="B63" s="22">
        <v>1052250</v>
      </c>
      <c r="C63" s="2" t="s">
        <v>3</v>
      </c>
      <c r="D63" s="17">
        <v>1</v>
      </c>
      <c r="E63" s="17"/>
      <c r="F63" s="17">
        <f t="shared" si="7"/>
        <v>1</v>
      </c>
      <c r="G63" s="7">
        <f t="shared" si="5"/>
        <v>19.349999999999998</v>
      </c>
      <c r="H63" s="7">
        <f t="shared" si="6"/>
        <v>19.349999999999998</v>
      </c>
      <c r="I63" s="7">
        <v>0.15</v>
      </c>
      <c r="J63" s="7">
        <f t="shared" si="8"/>
        <v>2.9024999999999994</v>
      </c>
      <c r="K63" s="2" t="s">
        <v>35</v>
      </c>
      <c r="L63" s="1" t="str">
        <f t="shared" si="4"/>
        <v>1052250RHSConcrete damaged</v>
      </c>
    </row>
    <row r="64" spans="1:12" x14ac:dyDescent="0.3">
      <c r="A64" s="2">
        <v>62</v>
      </c>
      <c r="B64" s="22">
        <v>1045683</v>
      </c>
      <c r="C64" s="2" t="s">
        <v>3</v>
      </c>
      <c r="D64" s="17">
        <v>1</v>
      </c>
      <c r="E64" s="17"/>
      <c r="F64" s="17">
        <f t="shared" si="7"/>
        <v>1</v>
      </c>
      <c r="G64" s="7">
        <f t="shared" si="5"/>
        <v>19.349999999999998</v>
      </c>
      <c r="H64" s="7">
        <f t="shared" si="6"/>
        <v>19.349999999999998</v>
      </c>
      <c r="I64" s="7">
        <v>0.15</v>
      </c>
      <c r="J64" s="7">
        <f t="shared" si="8"/>
        <v>2.9024999999999994</v>
      </c>
      <c r="K64" s="2" t="s">
        <v>27</v>
      </c>
      <c r="L64" s="1" t="str">
        <f t="shared" si="4"/>
        <v>1045683RHSUndulation</v>
      </c>
    </row>
    <row r="65" spans="1:12" x14ac:dyDescent="0.3">
      <c r="A65" s="2">
        <v>63</v>
      </c>
      <c r="B65" s="22">
        <v>1045462</v>
      </c>
      <c r="C65" s="2" t="s">
        <v>3</v>
      </c>
      <c r="D65" s="17">
        <v>3</v>
      </c>
      <c r="E65" s="17">
        <v>3</v>
      </c>
      <c r="F65" s="17">
        <f t="shared" si="7"/>
        <v>6</v>
      </c>
      <c r="G65" s="7">
        <f t="shared" si="5"/>
        <v>19.349999999999998</v>
      </c>
      <c r="H65" s="7">
        <f t="shared" si="6"/>
        <v>116.1</v>
      </c>
      <c r="I65" s="7">
        <v>0.15</v>
      </c>
      <c r="J65" s="7">
        <f t="shared" si="8"/>
        <v>17.414999999999999</v>
      </c>
      <c r="K65" s="2" t="s">
        <v>35</v>
      </c>
      <c r="L65" s="1" t="str">
        <f t="shared" si="4"/>
        <v>1045462RHSConcrete damaged</v>
      </c>
    </row>
    <row r="66" spans="1:12" x14ac:dyDescent="0.3">
      <c r="A66" s="2">
        <v>64</v>
      </c>
      <c r="B66" s="22">
        <v>1043245</v>
      </c>
      <c r="C66" s="2" t="s">
        <v>3</v>
      </c>
      <c r="D66" s="17">
        <v>1.5</v>
      </c>
      <c r="E66" s="17">
        <v>1.5</v>
      </c>
      <c r="F66" s="17">
        <f t="shared" si="7"/>
        <v>3</v>
      </c>
      <c r="G66" s="7">
        <f t="shared" si="5"/>
        <v>19.349999999999998</v>
      </c>
      <c r="H66" s="7">
        <f t="shared" si="6"/>
        <v>58.05</v>
      </c>
      <c r="I66" s="7">
        <v>0.15</v>
      </c>
      <c r="J66" s="7">
        <f t="shared" si="8"/>
        <v>8.7074999999999996</v>
      </c>
      <c r="K66" s="2" t="s">
        <v>33</v>
      </c>
      <c r="L66" s="1" t="str">
        <f t="shared" si="4"/>
        <v>1043245RHSBC damaged &amp; Settlement</v>
      </c>
    </row>
    <row r="67" spans="1:12" x14ac:dyDescent="0.3">
      <c r="A67" s="2">
        <v>65</v>
      </c>
      <c r="B67" s="22">
        <v>1042005</v>
      </c>
      <c r="C67" s="2" t="s">
        <v>3</v>
      </c>
      <c r="D67" s="17">
        <v>1.5</v>
      </c>
      <c r="E67" s="17">
        <v>1.5</v>
      </c>
      <c r="F67" s="17">
        <f t="shared" si="7"/>
        <v>3</v>
      </c>
      <c r="G67" s="7">
        <f t="shared" si="5"/>
        <v>19.349999999999998</v>
      </c>
      <c r="H67" s="7">
        <f t="shared" si="6"/>
        <v>58.05</v>
      </c>
      <c r="I67" s="7">
        <v>0.15</v>
      </c>
      <c r="J67" s="7">
        <f t="shared" si="8"/>
        <v>8.7074999999999996</v>
      </c>
      <c r="K67" s="2" t="s">
        <v>4</v>
      </c>
      <c r="L67" s="1" t="str">
        <f t="shared" si="4"/>
        <v>1042005RHSSettlement</v>
      </c>
    </row>
    <row r="68" spans="1:12" x14ac:dyDescent="0.3">
      <c r="A68" s="2">
        <v>66</v>
      </c>
      <c r="B68" s="22">
        <v>1041814</v>
      </c>
      <c r="C68" s="2" t="s">
        <v>3</v>
      </c>
      <c r="D68" s="17">
        <v>1.5</v>
      </c>
      <c r="E68" s="17">
        <v>1.5</v>
      </c>
      <c r="F68" s="17">
        <f t="shared" si="7"/>
        <v>3</v>
      </c>
      <c r="G68" s="7">
        <f t="shared" si="5"/>
        <v>19.349999999999998</v>
      </c>
      <c r="H68" s="7">
        <f t="shared" si="6"/>
        <v>58.05</v>
      </c>
      <c r="I68" s="7">
        <v>0.15</v>
      </c>
      <c r="J68" s="7">
        <f t="shared" si="8"/>
        <v>8.7074999999999996</v>
      </c>
      <c r="K68" s="2" t="s">
        <v>4</v>
      </c>
      <c r="L68" s="1" t="str">
        <f t="shared" ref="L68:L131" si="9">_xlfn.CONCAT(B68:C68,K68)</f>
        <v>1041814RHSSettlement</v>
      </c>
    </row>
    <row r="69" spans="1:12" x14ac:dyDescent="0.3">
      <c r="A69" s="2">
        <v>67</v>
      </c>
      <c r="B69" s="22">
        <v>1040662</v>
      </c>
      <c r="C69" s="2" t="s">
        <v>3</v>
      </c>
      <c r="D69" s="17">
        <v>3</v>
      </c>
      <c r="E69" s="17">
        <v>3</v>
      </c>
      <c r="F69" s="17">
        <f t="shared" si="7"/>
        <v>6</v>
      </c>
      <c r="G69" s="7">
        <f t="shared" si="5"/>
        <v>19.349999999999998</v>
      </c>
      <c r="H69" s="7">
        <f t="shared" si="6"/>
        <v>116.1</v>
      </c>
      <c r="I69" s="7">
        <v>0.15</v>
      </c>
      <c r="J69" s="7">
        <f t="shared" si="8"/>
        <v>17.414999999999999</v>
      </c>
      <c r="K69" s="2" t="s">
        <v>28</v>
      </c>
      <c r="L69" s="1" t="str">
        <f t="shared" si="9"/>
        <v>1040662RHSBC damaged &amp; Concrete damaged</v>
      </c>
    </row>
    <row r="70" spans="1:12" x14ac:dyDescent="0.3">
      <c r="A70" s="2">
        <v>68</v>
      </c>
      <c r="B70" s="22">
        <v>1040026</v>
      </c>
      <c r="C70" s="2" t="s">
        <v>3</v>
      </c>
      <c r="D70" s="17">
        <v>8</v>
      </c>
      <c r="E70" s="17">
        <v>8</v>
      </c>
      <c r="F70" s="17">
        <f t="shared" si="7"/>
        <v>16</v>
      </c>
      <c r="G70" s="7">
        <f t="shared" si="5"/>
        <v>19.349999999999998</v>
      </c>
      <c r="H70" s="7">
        <f t="shared" si="6"/>
        <v>309.59999999999997</v>
      </c>
      <c r="I70" s="7">
        <v>0.15</v>
      </c>
      <c r="J70" s="7">
        <f t="shared" si="8"/>
        <v>46.439999999999991</v>
      </c>
      <c r="K70" s="2" t="s">
        <v>28</v>
      </c>
      <c r="L70" s="1" t="str">
        <f t="shared" si="9"/>
        <v>1040026RHSBC damaged &amp; Concrete damaged</v>
      </c>
    </row>
    <row r="71" spans="1:12" x14ac:dyDescent="0.3">
      <c r="A71" s="2">
        <v>69</v>
      </c>
      <c r="B71" s="22">
        <v>1039568</v>
      </c>
      <c r="C71" s="2" t="s">
        <v>3</v>
      </c>
      <c r="D71" s="17"/>
      <c r="E71" s="17">
        <v>3</v>
      </c>
      <c r="F71" s="17">
        <f t="shared" si="7"/>
        <v>3</v>
      </c>
      <c r="G71" s="7">
        <f t="shared" si="5"/>
        <v>19.349999999999998</v>
      </c>
      <c r="H71" s="7">
        <f t="shared" si="6"/>
        <v>58.05</v>
      </c>
      <c r="I71" s="7">
        <v>0.15</v>
      </c>
      <c r="J71" s="7">
        <f t="shared" si="8"/>
        <v>8.7074999999999996</v>
      </c>
      <c r="K71" s="2" t="s">
        <v>26</v>
      </c>
      <c r="L71" s="1" t="str">
        <f t="shared" si="9"/>
        <v>1039568RHSSurface damaged</v>
      </c>
    </row>
    <row r="72" spans="1:12" x14ac:dyDescent="0.3">
      <c r="A72" s="2">
        <v>70</v>
      </c>
      <c r="B72" s="22">
        <v>1038684</v>
      </c>
      <c r="C72" s="2" t="s">
        <v>3</v>
      </c>
      <c r="D72" s="18">
        <v>3</v>
      </c>
      <c r="E72" s="18">
        <v>3</v>
      </c>
      <c r="F72" s="17">
        <f t="shared" si="7"/>
        <v>6</v>
      </c>
      <c r="G72" s="7">
        <f t="shared" si="5"/>
        <v>19.349999999999998</v>
      </c>
      <c r="H72" s="7">
        <f t="shared" si="6"/>
        <v>116.1</v>
      </c>
      <c r="I72" s="7">
        <v>0.15</v>
      </c>
      <c r="J72" s="7">
        <f t="shared" si="8"/>
        <v>17.414999999999999</v>
      </c>
      <c r="K72" s="2" t="s">
        <v>4</v>
      </c>
      <c r="L72" s="1" t="str">
        <f t="shared" si="9"/>
        <v>1038684RHSSettlement</v>
      </c>
    </row>
    <row r="73" spans="1:12" x14ac:dyDescent="0.3">
      <c r="A73" s="2">
        <v>71</v>
      </c>
      <c r="B73" s="22">
        <v>1037770</v>
      </c>
      <c r="C73" s="2" t="s">
        <v>3</v>
      </c>
      <c r="D73" s="18">
        <v>4</v>
      </c>
      <c r="E73" s="18">
        <v>4</v>
      </c>
      <c r="F73" s="17">
        <f t="shared" si="7"/>
        <v>8</v>
      </c>
      <c r="G73" s="7">
        <f t="shared" si="5"/>
        <v>19.349999999999998</v>
      </c>
      <c r="H73" s="7">
        <f t="shared" si="6"/>
        <v>154.79999999999998</v>
      </c>
      <c r="I73" s="7">
        <v>0.15</v>
      </c>
      <c r="J73" s="7">
        <f t="shared" si="8"/>
        <v>23.219999999999995</v>
      </c>
      <c r="K73" s="2" t="s">
        <v>28</v>
      </c>
      <c r="L73" s="1" t="str">
        <f t="shared" si="9"/>
        <v>1037770RHSBC damaged &amp; Concrete damaged</v>
      </c>
    </row>
    <row r="74" spans="1:12" x14ac:dyDescent="0.3">
      <c r="A74" s="2">
        <v>72</v>
      </c>
      <c r="B74" s="22">
        <v>1037582</v>
      </c>
      <c r="C74" s="2" t="s">
        <v>3</v>
      </c>
      <c r="D74" s="18">
        <v>2</v>
      </c>
      <c r="E74" s="17">
        <v>1</v>
      </c>
      <c r="F74" s="17">
        <f t="shared" si="7"/>
        <v>3</v>
      </c>
      <c r="G74" s="7">
        <f t="shared" si="5"/>
        <v>19.349999999999998</v>
      </c>
      <c r="H74" s="7">
        <f t="shared" si="6"/>
        <v>58.05</v>
      </c>
      <c r="I74" s="7">
        <v>0.15</v>
      </c>
      <c r="J74" s="7">
        <f t="shared" si="8"/>
        <v>8.7074999999999996</v>
      </c>
      <c r="K74" s="2" t="s">
        <v>4</v>
      </c>
      <c r="L74" s="1" t="str">
        <f t="shared" si="9"/>
        <v>1037582RHSSettlement</v>
      </c>
    </row>
    <row r="75" spans="1:12" x14ac:dyDescent="0.3">
      <c r="A75" s="2">
        <v>73</v>
      </c>
      <c r="B75" s="22">
        <v>1035938</v>
      </c>
      <c r="C75" s="2" t="s">
        <v>3</v>
      </c>
      <c r="D75" s="17"/>
      <c r="E75" s="17">
        <v>1</v>
      </c>
      <c r="F75" s="17">
        <f t="shared" si="7"/>
        <v>1</v>
      </c>
      <c r="G75" s="7">
        <f t="shared" si="5"/>
        <v>19.349999999999998</v>
      </c>
      <c r="H75" s="7">
        <f t="shared" si="6"/>
        <v>19.349999999999998</v>
      </c>
      <c r="I75" s="7">
        <v>0.15</v>
      </c>
      <c r="J75" s="7">
        <f t="shared" si="8"/>
        <v>2.9024999999999994</v>
      </c>
      <c r="K75" s="2" t="s">
        <v>4</v>
      </c>
      <c r="L75" s="1" t="str">
        <f t="shared" si="9"/>
        <v>1035938RHSSettlement</v>
      </c>
    </row>
    <row r="76" spans="1:12" x14ac:dyDescent="0.3">
      <c r="A76" s="2">
        <v>74</v>
      </c>
      <c r="B76" s="22">
        <v>1035108</v>
      </c>
      <c r="C76" s="2" t="s">
        <v>3</v>
      </c>
      <c r="D76" s="17">
        <v>3</v>
      </c>
      <c r="E76" s="17">
        <v>3</v>
      </c>
      <c r="F76" s="17">
        <f t="shared" si="7"/>
        <v>6</v>
      </c>
      <c r="G76" s="7">
        <f t="shared" si="5"/>
        <v>19.349999999999998</v>
      </c>
      <c r="H76" s="7">
        <f t="shared" si="6"/>
        <v>116.1</v>
      </c>
      <c r="I76" s="7">
        <v>0.15</v>
      </c>
      <c r="J76" s="7">
        <f t="shared" si="8"/>
        <v>17.414999999999999</v>
      </c>
      <c r="K76" s="2" t="s">
        <v>27</v>
      </c>
      <c r="L76" s="1" t="str">
        <f t="shared" si="9"/>
        <v>1035108RHSUndulation</v>
      </c>
    </row>
    <row r="77" spans="1:12" x14ac:dyDescent="0.3">
      <c r="A77" s="2">
        <v>75</v>
      </c>
      <c r="B77" s="22">
        <v>1034130</v>
      </c>
      <c r="C77" s="2" t="s">
        <v>3</v>
      </c>
      <c r="D77" s="18">
        <v>3.5</v>
      </c>
      <c r="E77" s="18">
        <v>3.5</v>
      </c>
      <c r="F77" s="17">
        <f t="shared" si="7"/>
        <v>7</v>
      </c>
      <c r="G77" s="7">
        <f t="shared" si="5"/>
        <v>19.349999999999998</v>
      </c>
      <c r="H77" s="7">
        <f t="shared" si="6"/>
        <v>135.44999999999999</v>
      </c>
      <c r="I77" s="7">
        <v>0.15</v>
      </c>
      <c r="J77" s="7">
        <f t="shared" si="8"/>
        <v>20.317499999999999</v>
      </c>
      <c r="K77" s="2" t="s">
        <v>28</v>
      </c>
      <c r="L77" s="1" t="str">
        <f t="shared" si="9"/>
        <v>1034130RHSBC damaged &amp; Concrete damaged</v>
      </c>
    </row>
    <row r="78" spans="1:12" x14ac:dyDescent="0.3">
      <c r="A78" s="2">
        <v>76</v>
      </c>
      <c r="B78" s="22">
        <v>1031888</v>
      </c>
      <c r="C78" s="2" t="s">
        <v>3</v>
      </c>
      <c r="D78" s="17">
        <v>3</v>
      </c>
      <c r="E78" s="17"/>
      <c r="F78" s="17">
        <f t="shared" si="7"/>
        <v>3</v>
      </c>
      <c r="G78" s="7">
        <f t="shared" si="5"/>
        <v>19.349999999999998</v>
      </c>
      <c r="H78" s="7">
        <f t="shared" si="6"/>
        <v>58.05</v>
      </c>
      <c r="I78" s="7">
        <v>0.15</v>
      </c>
      <c r="J78" s="7">
        <f t="shared" si="8"/>
        <v>8.7074999999999996</v>
      </c>
      <c r="K78" s="2" t="s">
        <v>26</v>
      </c>
      <c r="L78" s="1" t="str">
        <f t="shared" si="9"/>
        <v>1031888RHSSurface damaged</v>
      </c>
    </row>
    <row r="79" spans="1:12" x14ac:dyDescent="0.3">
      <c r="A79" s="2">
        <v>77</v>
      </c>
      <c r="B79" s="22">
        <v>1030720</v>
      </c>
      <c r="C79" s="2" t="s">
        <v>3</v>
      </c>
      <c r="D79" s="17">
        <v>3</v>
      </c>
      <c r="E79" s="17">
        <v>2</v>
      </c>
      <c r="F79" s="17">
        <f t="shared" si="7"/>
        <v>5</v>
      </c>
      <c r="G79" s="7">
        <f t="shared" si="5"/>
        <v>19.349999999999998</v>
      </c>
      <c r="H79" s="7">
        <f t="shared" si="6"/>
        <v>96.749999999999986</v>
      </c>
      <c r="I79" s="7">
        <v>0.15</v>
      </c>
      <c r="J79" s="7">
        <f t="shared" si="8"/>
        <v>14.512499999999998</v>
      </c>
      <c r="K79" s="2" t="s">
        <v>26</v>
      </c>
      <c r="L79" s="1" t="str">
        <f t="shared" si="9"/>
        <v>1030720RHSSurface damaged</v>
      </c>
    </row>
    <row r="80" spans="1:12" x14ac:dyDescent="0.3">
      <c r="A80" s="2">
        <v>78</v>
      </c>
      <c r="B80" s="22">
        <v>1025615</v>
      </c>
      <c r="C80" s="2" t="s">
        <v>3</v>
      </c>
      <c r="D80" s="17">
        <v>3</v>
      </c>
      <c r="E80" s="17">
        <v>2</v>
      </c>
      <c r="F80" s="17">
        <f t="shared" si="7"/>
        <v>5</v>
      </c>
      <c r="G80" s="7">
        <f t="shared" si="5"/>
        <v>19.349999999999998</v>
      </c>
      <c r="H80" s="7">
        <f t="shared" si="6"/>
        <v>96.749999999999986</v>
      </c>
      <c r="I80" s="7">
        <v>0.15</v>
      </c>
      <c r="J80" s="7">
        <f t="shared" si="8"/>
        <v>14.512499999999998</v>
      </c>
      <c r="K80" s="2" t="s">
        <v>26</v>
      </c>
      <c r="L80" s="1" t="str">
        <f t="shared" si="9"/>
        <v>1025615RHSSurface damaged</v>
      </c>
    </row>
    <row r="81" spans="1:12" x14ac:dyDescent="0.3">
      <c r="A81" s="2">
        <v>79</v>
      </c>
      <c r="B81" s="22">
        <v>1024600</v>
      </c>
      <c r="C81" s="2" t="s">
        <v>3</v>
      </c>
      <c r="D81" s="17">
        <v>3</v>
      </c>
      <c r="E81" s="17"/>
      <c r="F81" s="17">
        <f t="shared" si="7"/>
        <v>3</v>
      </c>
      <c r="G81" s="7">
        <f t="shared" si="5"/>
        <v>19.349999999999998</v>
      </c>
      <c r="H81" s="7">
        <f t="shared" si="6"/>
        <v>58.05</v>
      </c>
      <c r="I81" s="7">
        <v>0.15</v>
      </c>
      <c r="J81" s="7">
        <f t="shared" si="8"/>
        <v>8.7074999999999996</v>
      </c>
      <c r="K81" s="2" t="s">
        <v>25</v>
      </c>
      <c r="L81" s="1" t="str">
        <f t="shared" si="9"/>
        <v>1024600RHSHungry Surface</v>
      </c>
    </row>
    <row r="82" spans="1:12" x14ac:dyDescent="0.3">
      <c r="A82" s="2">
        <v>80</v>
      </c>
      <c r="B82" s="22">
        <v>1008150</v>
      </c>
      <c r="C82" s="2" t="s">
        <v>3</v>
      </c>
      <c r="D82" s="17"/>
      <c r="E82" s="17">
        <v>2.5</v>
      </c>
      <c r="F82" s="17">
        <f t="shared" si="7"/>
        <v>2.5</v>
      </c>
      <c r="G82" s="7">
        <f t="shared" si="5"/>
        <v>19.349999999999998</v>
      </c>
      <c r="H82" s="7">
        <f t="shared" si="6"/>
        <v>48.374999999999993</v>
      </c>
      <c r="I82" s="7">
        <v>0.15</v>
      </c>
      <c r="J82" s="7">
        <f t="shared" si="8"/>
        <v>7.2562499999999988</v>
      </c>
      <c r="K82" s="2" t="s">
        <v>4</v>
      </c>
      <c r="L82" s="1" t="str">
        <f t="shared" si="9"/>
        <v>1008150RHSSettlement</v>
      </c>
    </row>
    <row r="83" spans="1:12" x14ac:dyDescent="0.3">
      <c r="A83" s="2">
        <v>81</v>
      </c>
      <c r="B83" s="22">
        <v>1007328</v>
      </c>
      <c r="C83" s="2" t="s">
        <v>3</v>
      </c>
      <c r="D83" s="17">
        <v>1.5</v>
      </c>
      <c r="E83" s="17">
        <v>1</v>
      </c>
      <c r="F83" s="17">
        <f t="shared" si="7"/>
        <v>2.5</v>
      </c>
      <c r="G83" s="7">
        <f t="shared" si="5"/>
        <v>19.349999999999998</v>
      </c>
      <c r="H83" s="7">
        <f t="shared" si="6"/>
        <v>48.374999999999993</v>
      </c>
      <c r="I83" s="7">
        <v>0.15</v>
      </c>
      <c r="J83" s="7">
        <f t="shared" si="8"/>
        <v>7.2562499999999988</v>
      </c>
      <c r="K83" s="2" t="s">
        <v>26</v>
      </c>
      <c r="L83" s="1" t="str">
        <f t="shared" si="9"/>
        <v>1007328RHSSurface damaged</v>
      </c>
    </row>
    <row r="84" spans="1:12" x14ac:dyDescent="0.3">
      <c r="A84" s="2">
        <v>82</v>
      </c>
      <c r="B84" s="22">
        <v>1006155</v>
      </c>
      <c r="C84" s="2" t="s">
        <v>3</v>
      </c>
      <c r="D84" s="17"/>
      <c r="E84" s="17">
        <v>1</v>
      </c>
      <c r="F84" s="17">
        <f t="shared" si="7"/>
        <v>1</v>
      </c>
      <c r="G84" s="7">
        <f t="shared" si="5"/>
        <v>19.349999999999998</v>
      </c>
      <c r="H84" s="7">
        <f t="shared" si="6"/>
        <v>19.349999999999998</v>
      </c>
      <c r="I84" s="7">
        <v>0.15</v>
      </c>
      <c r="J84" s="7">
        <f t="shared" si="8"/>
        <v>2.9024999999999994</v>
      </c>
      <c r="K84" s="2" t="s">
        <v>26</v>
      </c>
      <c r="L84" s="1" t="str">
        <f t="shared" si="9"/>
        <v>1006155RHSSurface damaged</v>
      </c>
    </row>
    <row r="85" spans="1:12" x14ac:dyDescent="0.3">
      <c r="A85" s="2">
        <v>83</v>
      </c>
      <c r="B85" s="22">
        <v>1003088</v>
      </c>
      <c r="C85" s="2" t="s">
        <v>3</v>
      </c>
      <c r="D85" s="17"/>
      <c r="E85" s="17">
        <v>2</v>
      </c>
      <c r="F85" s="17">
        <f t="shared" si="7"/>
        <v>2</v>
      </c>
      <c r="G85" s="7">
        <f t="shared" si="5"/>
        <v>19.349999999999998</v>
      </c>
      <c r="H85" s="7">
        <f t="shared" si="6"/>
        <v>38.699999999999996</v>
      </c>
      <c r="I85" s="7">
        <v>0.15</v>
      </c>
      <c r="J85" s="7">
        <f t="shared" si="8"/>
        <v>5.8049999999999988</v>
      </c>
      <c r="K85" s="2" t="s">
        <v>4</v>
      </c>
      <c r="L85" s="1" t="str">
        <f t="shared" si="9"/>
        <v>1003088RHSSettlement</v>
      </c>
    </row>
    <row r="86" spans="1:12" x14ac:dyDescent="0.3">
      <c r="A86" s="2">
        <v>84</v>
      </c>
      <c r="B86" s="22">
        <v>1000108</v>
      </c>
      <c r="C86" s="2" t="s">
        <v>3</v>
      </c>
      <c r="D86" s="18">
        <v>2</v>
      </c>
      <c r="E86" s="17">
        <v>2</v>
      </c>
      <c r="F86" s="17">
        <f t="shared" si="7"/>
        <v>4</v>
      </c>
      <c r="G86" s="7">
        <f t="shared" si="5"/>
        <v>19.349999999999998</v>
      </c>
      <c r="H86" s="7">
        <f t="shared" si="6"/>
        <v>77.399999999999991</v>
      </c>
      <c r="I86" s="7">
        <v>0.15</v>
      </c>
      <c r="J86" s="7">
        <f t="shared" si="8"/>
        <v>11.609999999999998</v>
      </c>
      <c r="K86" s="2" t="s">
        <v>4</v>
      </c>
      <c r="L86" s="1" t="str">
        <f t="shared" si="9"/>
        <v>1000108RHSSettlement</v>
      </c>
    </row>
    <row r="87" spans="1:12" x14ac:dyDescent="0.3">
      <c r="A87" s="2">
        <v>85</v>
      </c>
      <c r="B87" s="22">
        <v>999040</v>
      </c>
      <c r="C87" s="2" t="s">
        <v>3</v>
      </c>
      <c r="D87" s="17">
        <v>2</v>
      </c>
      <c r="E87" s="17">
        <v>2</v>
      </c>
      <c r="F87" s="17">
        <f t="shared" si="7"/>
        <v>4</v>
      </c>
      <c r="G87" s="7">
        <f t="shared" si="5"/>
        <v>19.349999999999998</v>
      </c>
      <c r="H87" s="7">
        <f t="shared" si="6"/>
        <v>77.399999999999991</v>
      </c>
      <c r="I87" s="7">
        <v>0.15</v>
      </c>
      <c r="J87" s="7">
        <f t="shared" si="8"/>
        <v>11.609999999999998</v>
      </c>
      <c r="K87" s="2" t="s">
        <v>4</v>
      </c>
      <c r="L87" s="1" t="str">
        <f t="shared" si="9"/>
        <v>999040RHSSettlement</v>
      </c>
    </row>
    <row r="88" spans="1:12" x14ac:dyDescent="0.3">
      <c r="A88" s="2">
        <v>86</v>
      </c>
      <c r="B88" s="22">
        <v>949070</v>
      </c>
      <c r="C88" s="2" t="s">
        <v>3</v>
      </c>
      <c r="D88" s="17">
        <v>3</v>
      </c>
      <c r="E88" s="17">
        <v>2.5</v>
      </c>
      <c r="F88" s="17">
        <f t="shared" ref="F88:F119" si="10">SUM(D88:E88)</f>
        <v>5.5</v>
      </c>
      <c r="G88" s="7">
        <f t="shared" si="5"/>
        <v>19.349999999999998</v>
      </c>
      <c r="H88" s="7">
        <f t="shared" ref="H88:H119" si="11">F88*G88</f>
        <v>106.42499999999998</v>
      </c>
      <c r="I88" s="7">
        <v>0.15</v>
      </c>
      <c r="J88" s="7">
        <f t="shared" ref="J88:J119" si="12">H88*I88</f>
        <v>15.963749999999997</v>
      </c>
      <c r="K88" s="2" t="s">
        <v>4</v>
      </c>
      <c r="L88" s="1" t="str">
        <f t="shared" si="9"/>
        <v>949070RHSSettlement</v>
      </c>
    </row>
    <row r="89" spans="1:12" x14ac:dyDescent="0.3">
      <c r="A89" s="2">
        <v>87</v>
      </c>
      <c r="B89" s="22">
        <v>949370</v>
      </c>
      <c r="C89" s="2" t="s">
        <v>3</v>
      </c>
      <c r="D89" s="17">
        <v>2</v>
      </c>
      <c r="E89" s="17">
        <v>2</v>
      </c>
      <c r="F89" s="17">
        <f t="shared" si="10"/>
        <v>4</v>
      </c>
      <c r="G89" s="7">
        <f t="shared" si="5"/>
        <v>19.349999999999998</v>
      </c>
      <c r="H89" s="7">
        <f t="shared" si="11"/>
        <v>77.399999999999991</v>
      </c>
      <c r="I89" s="7">
        <v>0.15</v>
      </c>
      <c r="J89" s="7">
        <f t="shared" si="12"/>
        <v>11.609999999999998</v>
      </c>
      <c r="K89" s="2" t="s">
        <v>4</v>
      </c>
      <c r="L89" s="1" t="str">
        <f t="shared" si="9"/>
        <v>949370RHSSettlement</v>
      </c>
    </row>
    <row r="90" spans="1:12" x14ac:dyDescent="0.3">
      <c r="A90" s="2">
        <v>88</v>
      </c>
      <c r="B90" s="22">
        <v>956365</v>
      </c>
      <c r="C90" s="2" t="s">
        <v>3</v>
      </c>
      <c r="D90" s="17">
        <v>4</v>
      </c>
      <c r="E90" s="17">
        <v>4</v>
      </c>
      <c r="F90" s="17">
        <f t="shared" si="10"/>
        <v>8</v>
      </c>
      <c r="G90" s="7">
        <f t="shared" si="5"/>
        <v>19.349999999999998</v>
      </c>
      <c r="H90" s="7">
        <f t="shared" si="11"/>
        <v>154.79999999999998</v>
      </c>
      <c r="I90" s="7">
        <v>0.15</v>
      </c>
      <c r="J90" s="7">
        <f t="shared" si="12"/>
        <v>23.219999999999995</v>
      </c>
      <c r="K90" s="2" t="s">
        <v>4</v>
      </c>
      <c r="L90" s="1" t="str">
        <f t="shared" si="9"/>
        <v>956365RHSSettlement</v>
      </c>
    </row>
    <row r="91" spans="1:12" x14ac:dyDescent="0.3">
      <c r="A91" s="2">
        <v>89</v>
      </c>
      <c r="B91" s="22">
        <v>957280</v>
      </c>
      <c r="C91" s="2" t="s">
        <v>3</v>
      </c>
      <c r="D91" s="17">
        <v>6</v>
      </c>
      <c r="E91" s="17">
        <v>6</v>
      </c>
      <c r="F91" s="17">
        <f t="shared" si="10"/>
        <v>12</v>
      </c>
      <c r="G91" s="7">
        <f t="shared" si="5"/>
        <v>19.349999999999998</v>
      </c>
      <c r="H91" s="7">
        <f t="shared" si="11"/>
        <v>232.2</v>
      </c>
      <c r="I91" s="7">
        <v>0.15</v>
      </c>
      <c r="J91" s="7">
        <f t="shared" si="12"/>
        <v>34.83</v>
      </c>
      <c r="K91" s="2" t="s">
        <v>4</v>
      </c>
      <c r="L91" s="1" t="str">
        <f t="shared" si="9"/>
        <v>957280RHSSettlement</v>
      </c>
    </row>
    <row r="92" spans="1:12" x14ac:dyDescent="0.3">
      <c r="A92" s="2">
        <v>90</v>
      </c>
      <c r="B92" s="22">
        <v>958150</v>
      </c>
      <c r="C92" s="2" t="s">
        <v>3</v>
      </c>
      <c r="D92" s="17">
        <v>3</v>
      </c>
      <c r="E92" s="17">
        <v>3</v>
      </c>
      <c r="F92" s="17">
        <f t="shared" si="10"/>
        <v>6</v>
      </c>
      <c r="G92" s="7">
        <f t="shared" si="5"/>
        <v>19.349999999999998</v>
      </c>
      <c r="H92" s="7">
        <f t="shared" si="11"/>
        <v>116.1</v>
      </c>
      <c r="I92" s="7">
        <v>0.15</v>
      </c>
      <c r="J92" s="7">
        <f t="shared" si="12"/>
        <v>17.414999999999999</v>
      </c>
      <c r="K92" s="2" t="s">
        <v>4</v>
      </c>
      <c r="L92" s="1" t="str">
        <f t="shared" si="9"/>
        <v>958150RHSSettlement</v>
      </c>
    </row>
    <row r="93" spans="1:12" x14ac:dyDescent="0.3">
      <c r="A93" s="2">
        <v>91</v>
      </c>
      <c r="B93" s="22">
        <v>959210</v>
      </c>
      <c r="C93" s="2" t="s">
        <v>3</v>
      </c>
      <c r="D93" s="17"/>
      <c r="E93" s="17">
        <v>8</v>
      </c>
      <c r="F93" s="17">
        <f t="shared" si="10"/>
        <v>8</v>
      </c>
      <c r="G93" s="7">
        <f t="shared" si="5"/>
        <v>19.349999999999998</v>
      </c>
      <c r="H93" s="7">
        <f t="shared" si="11"/>
        <v>154.79999999999998</v>
      </c>
      <c r="I93" s="7">
        <v>0.15</v>
      </c>
      <c r="J93" s="7">
        <f t="shared" si="12"/>
        <v>23.219999999999995</v>
      </c>
      <c r="K93" s="2" t="s">
        <v>36</v>
      </c>
      <c r="L93" s="1" t="str">
        <f t="shared" si="9"/>
        <v>959210RHSMajor Crack</v>
      </c>
    </row>
    <row r="94" spans="1:12" x14ac:dyDescent="0.3">
      <c r="A94" s="2">
        <v>92</v>
      </c>
      <c r="B94" s="22">
        <v>959430</v>
      </c>
      <c r="C94" s="2" t="s">
        <v>3</v>
      </c>
      <c r="D94" s="17"/>
      <c r="E94" s="17">
        <v>13</v>
      </c>
      <c r="F94" s="17">
        <f t="shared" si="10"/>
        <v>13</v>
      </c>
      <c r="G94" s="7">
        <f t="shared" si="5"/>
        <v>19.349999999999998</v>
      </c>
      <c r="H94" s="7">
        <f t="shared" si="11"/>
        <v>251.54999999999998</v>
      </c>
      <c r="I94" s="7">
        <v>0.15</v>
      </c>
      <c r="J94" s="7">
        <f t="shared" si="12"/>
        <v>37.732499999999995</v>
      </c>
      <c r="K94" s="2" t="s">
        <v>36</v>
      </c>
      <c r="L94" s="1" t="str">
        <f t="shared" si="9"/>
        <v>959430RHSMajor Crack</v>
      </c>
    </row>
    <row r="95" spans="1:12" x14ac:dyDescent="0.3">
      <c r="A95" s="2">
        <v>93</v>
      </c>
      <c r="B95" s="22">
        <v>967125</v>
      </c>
      <c r="C95" s="2" t="s">
        <v>3</v>
      </c>
      <c r="D95" s="17">
        <v>2</v>
      </c>
      <c r="E95" s="17">
        <v>2</v>
      </c>
      <c r="F95" s="17">
        <f t="shared" si="10"/>
        <v>4</v>
      </c>
      <c r="G95" s="7">
        <f t="shared" si="5"/>
        <v>19.349999999999998</v>
      </c>
      <c r="H95" s="7">
        <f t="shared" si="11"/>
        <v>77.399999999999991</v>
      </c>
      <c r="I95" s="7">
        <v>0.15</v>
      </c>
      <c r="J95" s="7">
        <f t="shared" si="12"/>
        <v>11.609999999999998</v>
      </c>
      <c r="K95" s="2" t="s">
        <v>4</v>
      </c>
      <c r="L95" s="1" t="str">
        <f t="shared" si="9"/>
        <v>967125RHSSettlement</v>
      </c>
    </row>
    <row r="96" spans="1:12" x14ac:dyDescent="0.3">
      <c r="A96" s="2">
        <v>94</v>
      </c>
      <c r="B96" s="22">
        <v>975935</v>
      </c>
      <c r="C96" s="2" t="s">
        <v>3</v>
      </c>
      <c r="D96" s="17">
        <v>2</v>
      </c>
      <c r="E96" s="17">
        <v>2</v>
      </c>
      <c r="F96" s="17">
        <f t="shared" si="10"/>
        <v>4</v>
      </c>
      <c r="G96" s="7">
        <f t="shared" si="5"/>
        <v>19.349999999999998</v>
      </c>
      <c r="H96" s="7">
        <f t="shared" si="11"/>
        <v>77.399999999999991</v>
      </c>
      <c r="I96" s="7">
        <v>0.15</v>
      </c>
      <c r="J96" s="7">
        <f t="shared" si="12"/>
        <v>11.609999999999998</v>
      </c>
      <c r="K96" s="2" t="s">
        <v>4</v>
      </c>
      <c r="L96" s="1" t="str">
        <f t="shared" si="9"/>
        <v>975935RHSSettlement</v>
      </c>
    </row>
    <row r="97" spans="1:12" x14ac:dyDescent="0.3">
      <c r="A97" s="2">
        <v>95</v>
      </c>
      <c r="B97" s="22">
        <v>977500</v>
      </c>
      <c r="C97" s="2" t="s">
        <v>3</v>
      </c>
      <c r="D97" s="17">
        <v>1</v>
      </c>
      <c r="E97" s="17"/>
      <c r="F97" s="17">
        <f t="shared" si="10"/>
        <v>1</v>
      </c>
      <c r="G97" s="7">
        <f t="shared" si="5"/>
        <v>19.349999999999998</v>
      </c>
      <c r="H97" s="7">
        <f t="shared" si="11"/>
        <v>19.349999999999998</v>
      </c>
      <c r="I97" s="7">
        <v>0.15</v>
      </c>
      <c r="J97" s="7">
        <f t="shared" si="12"/>
        <v>2.9024999999999994</v>
      </c>
      <c r="K97" s="2" t="s">
        <v>4</v>
      </c>
      <c r="L97" s="1" t="str">
        <f t="shared" si="9"/>
        <v>977500RHSSettlement</v>
      </c>
    </row>
    <row r="98" spans="1:12" x14ac:dyDescent="0.3">
      <c r="A98" s="2">
        <v>96</v>
      </c>
      <c r="B98" s="22">
        <v>979350</v>
      </c>
      <c r="C98" s="2" t="s">
        <v>3</v>
      </c>
      <c r="D98" s="17"/>
      <c r="E98" s="17">
        <v>3</v>
      </c>
      <c r="F98" s="17">
        <f t="shared" si="10"/>
        <v>3</v>
      </c>
      <c r="G98" s="7">
        <f t="shared" si="5"/>
        <v>19.349999999999998</v>
      </c>
      <c r="H98" s="7">
        <f t="shared" si="11"/>
        <v>58.05</v>
      </c>
      <c r="I98" s="7">
        <v>0.15</v>
      </c>
      <c r="J98" s="7">
        <f t="shared" si="12"/>
        <v>8.7074999999999996</v>
      </c>
      <c r="K98" s="2" t="s">
        <v>4</v>
      </c>
      <c r="L98" s="1" t="str">
        <f t="shared" si="9"/>
        <v>979350RHSSettlement</v>
      </c>
    </row>
    <row r="99" spans="1:12" x14ac:dyDescent="0.3">
      <c r="A99" s="2">
        <v>97</v>
      </c>
      <c r="B99" s="22">
        <v>980240</v>
      </c>
      <c r="C99" s="2" t="s">
        <v>3</v>
      </c>
      <c r="D99" s="17">
        <v>5</v>
      </c>
      <c r="E99" s="17">
        <v>5</v>
      </c>
      <c r="F99" s="17">
        <f t="shared" si="10"/>
        <v>10</v>
      </c>
      <c r="G99" s="7">
        <f t="shared" si="5"/>
        <v>19.349999999999998</v>
      </c>
      <c r="H99" s="7">
        <f t="shared" si="11"/>
        <v>193.49999999999997</v>
      </c>
      <c r="I99" s="7">
        <v>0.15</v>
      </c>
      <c r="J99" s="7">
        <f t="shared" si="12"/>
        <v>29.024999999999995</v>
      </c>
      <c r="K99" s="2" t="s">
        <v>26</v>
      </c>
      <c r="L99" s="1" t="str">
        <f t="shared" si="9"/>
        <v>980240RHSSurface damaged</v>
      </c>
    </row>
    <row r="100" spans="1:12" x14ac:dyDescent="0.3">
      <c r="A100" s="2">
        <v>98</v>
      </c>
      <c r="B100" s="22">
        <v>981030</v>
      </c>
      <c r="C100" s="2" t="s">
        <v>3</v>
      </c>
      <c r="D100" s="17">
        <v>2</v>
      </c>
      <c r="E100" s="17">
        <v>2</v>
      </c>
      <c r="F100" s="17">
        <f t="shared" si="10"/>
        <v>4</v>
      </c>
      <c r="G100" s="7">
        <f t="shared" si="5"/>
        <v>19.349999999999998</v>
      </c>
      <c r="H100" s="7">
        <f t="shared" si="11"/>
        <v>77.399999999999991</v>
      </c>
      <c r="I100" s="7">
        <v>0.15</v>
      </c>
      <c r="J100" s="7">
        <f t="shared" si="12"/>
        <v>11.609999999999998</v>
      </c>
      <c r="K100" s="2" t="s">
        <v>26</v>
      </c>
      <c r="L100" s="1" t="str">
        <f t="shared" si="9"/>
        <v>981030RHSSurface damaged</v>
      </c>
    </row>
    <row r="101" spans="1:12" x14ac:dyDescent="0.3">
      <c r="A101" s="2">
        <v>99</v>
      </c>
      <c r="B101" s="22">
        <v>981600</v>
      </c>
      <c r="C101" s="2" t="s">
        <v>3</v>
      </c>
      <c r="D101" s="17">
        <v>1</v>
      </c>
      <c r="E101" s="17">
        <v>5</v>
      </c>
      <c r="F101" s="17">
        <f t="shared" si="10"/>
        <v>6</v>
      </c>
      <c r="G101" s="7">
        <f t="shared" si="5"/>
        <v>19.349999999999998</v>
      </c>
      <c r="H101" s="7">
        <f t="shared" si="11"/>
        <v>116.1</v>
      </c>
      <c r="I101" s="7">
        <v>0.15</v>
      </c>
      <c r="J101" s="7">
        <f t="shared" si="12"/>
        <v>17.414999999999999</v>
      </c>
      <c r="K101" s="2" t="s">
        <v>26</v>
      </c>
      <c r="L101" s="1" t="str">
        <f t="shared" si="9"/>
        <v>981600RHSSurface damaged</v>
      </c>
    </row>
    <row r="102" spans="1:12" x14ac:dyDescent="0.3">
      <c r="A102" s="2">
        <v>100</v>
      </c>
      <c r="B102" s="22">
        <v>983130</v>
      </c>
      <c r="C102" s="2" t="s">
        <v>3</v>
      </c>
      <c r="D102" s="17">
        <v>4</v>
      </c>
      <c r="E102" s="17">
        <v>2</v>
      </c>
      <c r="F102" s="17">
        <f t="shared" si="10"/>
        <v>6</v>
      </c>
      <c r="G102" s="7">
        <f t="shared" si="5"/>
        <v>19.349999999999998</v>
      </c>
      <c r="H102" s="7">
        <f t="shared" si="11"/>
        <v>116.1</v>
      </c>
      <c r="I102" s="7">
        <v>0.15</v>
      </c>
      <c r="J102" s="7">
        <f t="shared" si="12"/>
        <v>17.414999999999999</v>
      </c>
      <c r="K102" s="2" t="s">
        <v>26</v>
      </c>
      <c r="L102" s="1" t="str">
        <f t="shared" si="9"/>
        <v>983130RHSSurface damaged</v>
      </c>
    </row>
    <row r="103" spans="1:12" x14ac:dyDescent="0.3">
      <c r="A103" s="2">
        <v>101</v>
      </c>
      <c r="B103" s="22">
        <v>983860</v>
      </c>
      <c r="C103" s="2" t="s">
        <v>3</v>
      </c>
      <c r="D103" s="17">
        <v>4</v>
      </c>
      <c r="E103" s="17">
        <v>4</v>
      </c>
      <c r="F103" s="17">
        <f t="shared" si="10"/>
        <v>8</v>
      </c>
      <c r="G103" s="7">
        <f t="shared" si="5"/>
        <v>19.349999999999998</v>
      </c>
      <c r="H103" s="7">
        <f t="shared" si="11"/>
        <v>154.79999999999998</v>
      </c>
      <c r="I103" s="7">
        <v>0.15</v>
      </c>
      <c r="J103" s="7">
        <f t="shared" si="12"/>
        <v>23.219999999999995</v>
      </c>
      <c r="K103" s="2" t="s">
        <v>4</v>
      </c>
      <c r="L103" s="1" t="str">
        <f t="shared" si="9"/>
        <v>983860RHSSettlement</v>
      </c>
    </row>
    <row r="104" spans="1:12" x14ac:dyDescent="0.3">
      <c r="A104" s="2">
        <v>102</v>
      </c>
      <c r="B104" s="22">
        <v>985600</v>
      </c>
      <c r="C104" s="2" t="s">
        <v>3</v>
      </c>
      <c r="D104" s="17">
        <v>1</v>
      </c>
      <c r="E104" s="17">
        <v>1</v>
      </c>
      <c r="F104" s="17">
        <f t="shared" si="10"/>
        <v>2</v>
      </c>
      <c r="G104" s="7">
        <f t="shared" si="5"/>
        <v>19.349999999999998</v>
      </c>
      <c r="H104" s="7">
        <f t="shared" si="11"/>
        <v>38.699999999999996</v>
      </c>
      <c r="I104" s="7">
        <v>0.15</v>
      </c>
      <c r="J104" s="7">
        <f t="shared" si="12"/>
        <v>5.8049999999999988</v>
      </c>
      <c r="K104" s="2" t="s">
        <v>4</v>
      </c>
      <c r="L104" s="1" t="str">
        <f t="shared" si="9"/>
        <v>985600RHSSettlement</v>
      </c>
    </row>
    <row r="105" spans="1:12" x14ac:dyDescent="0.3">
      <c r="A105" s="2">
        <v>103</v>
      </c>
      <c r="B105" s="22">
        <v>991025</v>
      </c>
      <c r="C105" s="2" t="s">
        <v>3</v>
      </c>
      <c r="D105" s="17">
        <v>1</v>
      </c>
      <c r="E105" s="17">
        <v>3.5</v>
      </c>
      <c r="F105" s="17">
        <f t="shared" si="10"/>
        <v>4.5</v>
      </c>
      <c r="G105" s="7">
        <f t="shared" si="5"/>
        <v>19.349999999999998</v>
      </c>
      <c r="H105" s="7">
        <f t="shared" si="11"/>
        <v>87.074999999999989</v>
      </c>
      <c r="I105" s="7">
        <v>0.15</v>
      </c>
      <c r="J105" s="7">
        <f t="shared" si="12"/>
        <v>13.061249999999998</v>
      </c>
      <c r="K105" s="2" t="s">
        <v>4</v>
      </c>
      <c r="L105" s="1" t="str">
        <f t="shared" si="9"/>
        <v>991025RHSSettlement</v>
      </c>
    </row>
    <row r="106" spans="1:12" x14ac:dyDescent="0.3">
      <c r="A106" s="2">
        <v>104</v>
      </c>
      <c r="B106" s="22">
        <v>991500</v>
      </c>
      <c r="C106" s="2" t="s">
        <v>3</v>
      </c>
      <c r="D106" s="17"/>
      <c r="E106" s="17">
        <v>1</v>
      </c>
      <c r="F106" s="17">
        <f t="shared" si="10"/>
        <v>1</v>
      </c>
      <c r="G106" s="7">
        <f t="shared" si="5"/>
        <v>19.349999999999998</v>
      </c>
      <c r="H106" s="7">
        <f t="shared" si="11"/>
        <v>19.349999999999998</v>
      </c>
      <c r="I106" s="7">
        <v>0.15</v>
      </c>
      <c r="J106" s="7">
        <f t="shared" si="12"/>
        <v>2.9024999999999994</v>
      </c>
      <c r="K106" s="2" t="s">
        <v>4</v>
      </c>
      <c r="L106" s="1" t="str">
        <f t="shared" si="9"/>
        <v>991500RHSSettlement</v>
      </c>
    </row>
    <row r="107" spans="1:12" x14ac:dyDescent="0.3">
      <c r="A107" s="2">
        <v>105</v>
      </c>
      <c r="B107" s="22">
        <v>991695</v>
      </c>
      <c r="C107" s="2" t="s">
        <v>3</v>
      </c>
      <c r="D107" s="17">
        <v>2</v>
      </c>
      <c r="E107" s="17">
        <v>3</v>
      </c>
      <c r="F107" s="17">
        <f t="shared" si="10"/>
        <v>5</v>
      </c>
      <c r="G107" s="7">
        <f t="shared" si="5"/>
        <v>19.349999999999998</v>
      </c>
      <c r="H107" s="7">
        <f t="shared" si="11"/>
        <v>96.749999999999986</v>
      </c>
      <c r="I107" s="7">
        <v>0.15</v>
      </c>
      <c r="J107" s="7">
        <f t="shared" si="12"/>
        <v>14.512499999999998</v>
      </c>
      <c r="K107" s="2" t="s">
        <v>26</v>
      </c>
      <c r="L107" s="1" t="str">
        <f t="shared" si="9"/>
        <v>991695RHSSurface damaged</v>
      </c>
    </row>
    <row r="108" spans="1:12" x14ac:dyDescent="0.3">
      <c r="A108" s="2">
        <v>106</v>
      </c>
      <c r="B108" s="22">
        <v>992500</v>
      </c>
      <c r="C108" s="2" t="s">
        <v>3</v>
      </c>
      <c r="D108" s="17">
        <v>3</v>
      </c>
      <c r="E108" s="17">
        <v>3</v>
      </c>
      <c r="F108" s="17">
        <f t="shared" si="10"/>
        <v>6</v>
      </c>
      <c r="G108" s="7">
        <f t="shared" si="5"/>
        <v>19.349999999999998</v>
      </c>
      <c r="H108" s="7">
        <f t="shared" si="11"/>
        <v>116.1</v>
      </c>
      <c r="I108" s="7">
        <v>0.15</v>
      </c>
      <c r="J108" s="7">
        <f t="shared" si="12"/>
        <v>17.414999999999999</v>
      </c>
      <c r="K108" s="2" t="s">
        <v>26</v>
      </c>
      <c r="L108" s="1" t="str">
        <f t="shared" si="9"/>
        <v>992500RHSSurface damaged</v>
      </c>
    </row>
    <row r="109" spans="1:12" x14ac:dyDescent="0.3">
      <c r="A109" s="2">
        <v>107</v>
      </c>
      <c r="B109" s="22">
        <v>995630</v>
      </c>
      <c r="C109" s="2" t="s">
        <v>3</v>
      </c>
      <c r="D109" s="17">
        <v>4</v>
      </c>
      <c r="E109" s="17">
        <v>4</v>
      </c>
      <c r="F109" s="17">
        <f t="shared" si="10"/>
        <v>8</v>
      </c>
      <c r="G109" s="7">
        <f t="shared" si="5"/>
        <v>19.349999999999998</v>
      </c>
      <c r="H109" s="7">
        <f t="shared" si="11"/>
        <v>154.79999999999998</v>
      </c>
      <c r="I109" s="7">
        <v>0.15</v>
      </c>
      <c r="J109" s="7">
        <f t="shared" si="12"/>
        <v>23.219999999999995</v>
      </c>
      <c r="K109" s="2" t="s">
        <v>26</v>
      </c>
      <c r="L109" s="1" t="str">
        <f t="shared" si="9"/>
        <v>995630RHSSurface damaged</v>
      </c>
    </row>
    <row r="110" spans="1:12" x14ac:dyDescent="0.3">
      <c r="A110" s="2">
        <v>108</v>
      </c>
      <c r="B110" s="22">
        <v>995650</v>
      </c>
      <c r="C110" s="2" t="s">
        <v>3</v>
      </c>
      <c r="D110" s="17">
        <v>4</v>
      </c>
      <c r="E110" s="17">
        <v>4</v>
      </c>
      <c r="F110" s="17">
        <f t="shared" si="10"/>
        <v>8</v>
      </c>
      <c r="G110" s="7">
        <f t="shared" si="5"/>
        <v>19.349999999999998</v>
      </c>
      <c r="H110" s="7">
        <f t="shared" si="11"/>
        <v>154.79999999999998</v>
      </c>
      <c r="I110" s="7">
        <v>0.15</v>
      </c>
      <c r="J110" s="7">
        <f t="shared" si="12"/>
        <v>23.219999999999995</v>
      </c>
      <c r="K110" s="2" t="s">
        <v>26</v>
      </c>
      <c r="L110" s="1" t="str">
        <f t="shared" si="9"/>
        <v>995650RHSSurface damaged</v>
      </c>
    </row>
    <row r="111" spans="1:12" x14ac:dyDescent="0.3">
      <c r="A111" s="2">
        <v>109</v>
      </c>
      <c r="B111" s="22">
        <v>996580</v>
      </c>
      <c r="C111" s="2" t="s">
        <v>3</v>
      </c>
      <c r="D111" s="17">
        <v>8</v>
      </c>
      <c r="E111" s="17">
        <v>3</v>
      </c>
      <c r="F111" s="17">
        <f t="shared" si="10"/>
        <v>11</v>
      </c>
      <c r="G111" s="7">
        <f t="shared" si="5"/>
        <v>19.349999999999998</v>
      </c>
      <c r="H111" s="7">
        <f t="shared" si="11"/>
        <v>212.84999999999997</v>
      </c>
      <c r="I111" s="7">
        <v>0.15</v>
      </c>
      <c r="J111" s="7">
        <f t="shared" si="12"/>
        <v>31.927499999999995</v>
      </c>
      <c r="K111" s="2" t="s">
        <v>4</v>
      </c>
      <c r="L111" s="1" t="str">
        <f t="shared" si="9"/>
        <v>996580RHSSettlement</v>
      </c>
    </row>
    <row r="112" spans="1:12" x14ac:dyDescent="0.3">
      <c r="A112" s="2">
        <v>110</v>
      </c>
      <c r="B112" s="22">
        <v>996600</v>
      </c>
      <c r="C112" s="2" t="s">
        <v>3</v>
      </c>
      <c r="D112" s="17">
        <v>3.5</v>
      </c>
      <c r="E112" s="17">
        <v>3.5</v>
      </c>
      <c r="F112" s="17">
        <f t="shared" si="10"/>
        <v>7</v>
      </c>
      <c r="G112" s="7">
        <f t="shared" si="5"/>
        <v>19.349999999999998</v>
      </c>
      <c r="H112" s="7">
        <f t="shared" si="11"/>
        <v>135.44999999999999</v>
      </c>
      <c r="I112" s="7">
        <v>0.15</v>
      </c>
      <c r="J112" s="7">
        <f t="shared" si="12"/>
        <v>20.317499999999999</v>
      </c>
      <c r="K112" s="2" t="s">
        <v>4</v>
      </c>
      <c r="L112" s="1" t="str">
        <f t="shared" si="9"/>
        <v>996600RHSSettlement</v>
      </c>
    </row>
    <row r="113" spans="1:12" x14ac:dyDescent="0.3">
      <c r="A113" s="2">
        <v>111</v>
      </c>
      <c r="B113" s="22">
        <v>996685</v>
      </c>
      <c r="C113" s="2" t="s">
        <v>3</v>
      </c>
      <c r="D113" s="17">
        <v>1</v>
      </c>
      <c r="E113" s="17">
        <v>3</v>
      </c>
      <c r="F113" s="17">
        <f t="shared" si="10"/>
        <v>4</v>
      </c>
      <c r="G113" s="7">
        <f t="shared" si="5"/>
        <v>19.349999999999998</v>
      </c>
      <c r="H113" s="7">
        <f t="shared" si="11"/>
        <v>77.399999999999991</v>
      </c>
      <c r="I113" s="7">
        <v>0.15</v>
      </c>
      <c r="J113" s="7">
        <f t="shared" si="12"/>
        <v>11.609999999999998</v>
      </c>
      <c r="K113" s="2" t="s">
        <v>28</v>
      </c>
      <c r="L113" s="1" t="str">
        <f t="shared" si="9"/>
        <v>996685RHSBC damaged &amp; Concrete damaged</v>
      </c>
    </row>
    <row r="114" spans="1:12" x14ac:dyDescent="0.3">
      <c r="A114" s="2">
        <v>112</v>
      </c>
      <c r="B114" s="22">
        <v>996890</v>
      </c>
      <c r="C114" s="2" t="s">
        <v>3</v>
      </c>
      <c r="D114" s="17"/>
      <c r="E114" s="17">
        <v>3</v>
      </c>
      <c r="F114" s="17">
        <f t="shared" si="10"/>
        <v>3</v>
      </c>
      <c r="G114" s="7">
        <f t="shared" si="5"/>
        <v>19.349999999999998</v>
      </c>
      <c r="H114" s="7">
        <f t="shared" si="11"/>
        <v>58.05</v>
      </c>
      <c r="I114" s="7">
        <v>0.15</v>
      </c>
      <c r="J114" s="7">
        <f t="shared" si="12"/>
        <v>8.7074999999999996</v>
      </c>
      <c r="K114" s="2" t="s">
        <v>39</v>
      </c>
      <c r="L114" s="1" t="str">
        <f t="shared" si="9"/>
        <v>996890RHSMajor Crack &amp; Concrete Damaged</v>
      </c>
    </row>
    <row r="115" spans="1:12" x14ac:dyDescent="0.3">
      <c r="A115" s="2">
        <v>113</v>
      </c>
      <c r="B115" s="22">
        <v>997000</v>
      </c>
      <c r="C115" s="2" t="s">
        <v>3</v>
      </c>
      <c r="D115" s="17">
        <v>3</v>
      </c>
      <c r="E115" s="17">
        <v>3</v>
      </c>
      <c r="F115" s="17">
        <f t="shared" si="10"/>
        <v>6</v>
      </c>
      <c r="G115" s="7">
        <f t="shared" si="5"/>
        <v>19.349999999999998</v>
      </c>
      <c r="H115" s="7">
        <f t="shared" si="11"/>
        <v>116.1</v>
      </c>
      <c r="I115" s="7">
        <v>0.15</v>
      </c>
      <c r="J115" s="7">
        <f t="shared" si="12"/>
        <v>17.414999999999999</v>
      </c>
      <c r="K115" s="2" t="s">
        <v>4</v>
      </c>
      <c r="L115" s="1" t="str">
        <f t="shared" si="9"/>
        <v>997000RHSSettlement</v>
      </c>
    </row>
    <row r="116" spans="1:12" x14ac:dyDescent="0.3">
      <c r="A116" s="2">
        <v>114</v>
      </c>
      <c r="B116" s="22">
        <v>997025</v>
      </c>
      <c r="C116" s="2" t="s">
        <v>3</v>
      </c>
      <c r="D116" s="17">
        <v>1</v>
      </c>
      <c r="E116" s="17">
        <v>2</v>
      </c>
      <c r="F116" s="17">
        <f t="shared" si="10"/>
        <v>3</v>
      </c>
      <c r="G116" s="7">
        <f t="shared" si="5"/>
        <v>19.349999999999998</v>
      </c>
      <c r="H116" s="7">
        <f t="shared" si="11"/>
        <v>58.05</v>
      </c>
      <c r="I116" s="7">
        <v>0.15</v>
      </c>
      <c r="J116" s="7">
        <f t="shared" si="12"/>
        <v>8.7074999999999996</v>
      </c>
      <c r="K116" s="2" t="s">
        <v>35</v>
      </c>
      <c r="L116" s="1" t="str">
        <f t="shared" si="9"/>
        <v>997025RHSConcrete damaged</v>
      </c>
    </row>
    <row r="117" spans="1:12" x14ac:dyDescent="0.3">
      <c r="A117" s="2">
        <v>115</v>
      </c>
      <c r="B117" s="22">
        <v>997050</v>
      </c>
      <c r="C117" s="2" t="s">
        <v>3</v>
      </c>
      <c r="D117" s="17"/>
      <c r="E117" s="17">
        <v>2</v>
      </c>
      <c r="F117" s="17">
        <f t="shared" si="10"/>
        <v>2</v>
      </c>
      <c r="G117" s="7">
        <f t="shared" si="5"/>
        <v>19.349999999999998</v>
      </c>
      <c r="H117" s="7">
        <f t="shared" si="11"/>
        <v>38.699999999999996</v>
      </c>
      <c r="I117" s="7">
        <v>0.15</v>
      </c>
      <c r="J117" s="7">
        <f t="shared" si="12"/>
        <v>5.8049999999999988</v>
      </c>
      <c r="K117" s="2" t="s">
        <v>4</v>
      </c>
      <c r="L117" s="1" t="str">
        <f t="shared" si="9"/>
        <v>997050RHSSettlement</v>
      </c>
    </row>
    <row r="118" spans="1:12" x14ac:dyDescent="0.3">
      <c r="A118" s="2">
        <v>116</v>
      </c>
      <c r="B118" s="22">
        <v>997125</v>
      </c>
      <c r="C118" s="2" t="s">
        <v>3</v>
      </c>
      <c r="D118" s="17">
        <v>5</v>
      </c>
      <c r="E118" s="17">
        <v>5</v>
      </c>
      <c r="F118" s="17">
        <f t="shared" si="10"/>
        <v>10</v>
      </c>
      <c r="G118" s="7">
        <f t="shared" si="5"/>
        <v>19.349999999999998</v>
      </c>
      <c r="H118" s="7">
        <f t="shared" si="11"/>
        <v>193.49999999999997</v>
      </c>
      <c r="I118" s="7">
        <v>0.15</v>
      </c>
      <c r="J118" s="7">
        <f t="shared" si="12"/>
        <v>29.024999999999995</v>
      </c>
      <c r="K118" s="2" t="s">
        <v>4</v>
      </c>
      <c r="L118" s="1" t="str">
        <f t="shared" si="9"/>
        <v>997125RHSSettlement</v>
      </c>
    </row>
    <row r="119" spans="1:12" x14ac:dyDescent="0.3">
      <c r="A119" s="2">
        <v>117</v>
      </c>
      <c r="B119" s="22">
        <v>997600</v>
      </c>
      <c r="C119" s="2" t="s">
        <v>3</v>
      </c>
      <c r="D119" s="17">
        <v>3.5</v>
      </c>
      <c r="E119" s="17">
        <v>3.5</v>
      </c>
      <c r="F119" s="17">
        <f t="shared" si="10"/>
        <v>7</v>
      </c>
      <c r="G119" s="7">
        <f t="shared" si="5"/>
        <v>19.349999999999998</v>
      </c>
      <c r="H119" s="7">
        <f t="shared" si="11"/>
        <v>135.44999999999999</v>
      </c>
      <c r="I119" s="7">
        <v>0.15</v>
      </c>
      <c r="J119" s="7">
        <f t="shared" si="12"/>
        <v>20.317499999999999</v>
      </c>
      <c r="K119" s="2" t="s">
        <v>4</v>
      </c>
      <c r="L119" s="1" t="str">
        <f t="shared" si="9"/>
        <v>997600RHSSettlement</v>
      </c>
    </row>
    <row r="120" spans="1:12" x14ac:dyDescent="0.3">
      <c r="A120" s="2">
        <v>118</v>
      </c>
      <c r="B120" s="22">
        <v>942680</v>
      </c>
      <c r="C120" s="2" t="s">
        <v>3</v>
      </c>
      <c r="D120" s="17">
        <v>2</v>
      </c>
      <c r="E120" s="17">
        <v>1</v>
      </c>
      <c r="F120" s="17">
        <f t="shared" ref="F120:F132" si="13">SUM(D120:E120)</f>
        <v>3</v>
      </c>
      <c r="G120" s="7">
        <f t="shared" si="5"/>
        <v>19.349999999999998</v>
      </c>
      <c r="H120" s="7">
        <f t="shared" ref="H120:H132" si="14">F120*G120</f>
        <v>58.05</v>
      </c>
      <c r="I120" s="7">
        <v>0.15</v>
      </c>
      <c r="J120" s="7">
        <f t="shared" ref="J120:J132" si="15">H120*I120</f>
        <v>8.7074999999999996</v>
      </c>
      <c r="K120" s="2" t="s">
        <v>35</v>
      </c>
      <c r="L120" s="1" t="str">
        <f t="shared" si="9"/>
        <v>942680RHSConcrete damaged</v>
      </c>
    </row>
    <row r="121" spans="1:12" x14ac:dyDescent="0.3">
      <c r="A121" s="2">
        <v>119</v>
      </c>
      <c r="B121" s="22">
        <v>938410</v>
      </c>
      <c r="C121" s="2" t="s">
        <v>3</v>
      </c>
      <c r="D121" s="17">
        <v>1</v>
      </c>
      <c r="E121" s="17">
        <v>1</v>
      </c>
      <c r="F121" s="17">
        <f t="shared" si="13"/>
        <v>2</v>
      </c>
      <c r="G121" s="7">
        <f t="shared" ref="G121:G132" si="16">4.5*4.3</f>
        <v>19.349999999999998</v>
      </c>
      <c r="H121" s="7">
        <f t="shared" si="14"/>
        <v>38.699999999999996</v>
      </c>
      <c r="I121" s="7">
        <v>0.15</v>
      </c>
      <c r="J121" s="7">
        <f t="shared" si="15"/>
        <v>5.8049999999999988</v>
      </c>
      <c r="K121" s="2" t="s">
        <v>35</v>
      </c>
      <c r="L121" s="1" t="str">
        <f t="shared" si="9"/>
        <v>938410RHSConcrete damaged</v>
      </c>
    </row>
    <row r="122" spans="1:12" x14ac:dyDescent="0.3">
      <c r="A122" s="2">
        <v>120</v>
      </c>
      <c r="B122" s="22">
        <v>938380</v>
      </c>
      <c r="C122" s="2" t="s">
        <v>3</v>
      </c>
      <c r="D122" s="17">
        <v>1</v>
      </c>
      <c r="E122" s="17">
        <v>1</v>
      </c>
      <c r="F122" s="17">
        <f t="shared" si="13"/>
        <v>2</v>
      </c>
      <c r="G122" s="7">
        <f t="shared" si="16"/>
        <v>19.349999999999998</v>
      </c>
      <c r="H122" s="7">
        <f t="shared" si="14"/>
        <v>38.699999999999996</v>
      </c>
      <c r="I122" s="7">
        <v>0.15</v>
      </c>
      <c r="J122" s="7">
        <f t="shared" si="15"/>
        <v>5.8049999999999988</v>
      </c>
      <c r="K122" s="2" t="s">
        <v>35</v>
      </c>
      <c r="L122" s="1" t="str">
        <f t="shared" si="9"/>
        <v>938380RHSConcrete damaged</v>
      </c>
    </row>
    <row r="123" spans="1:12" x14ac:dyDescent="0.3">
      <c r="A123" s="2">
        <v>121</v>
      </c>
      <c r="B123" s="22">
        <v>932200</v>
      </c>
      <c r="C123" s="2" t="s">
        <v>3</v>
      </c>
      <c r="D123" s="17">
        <v>2</v>
      </c>
      <c r="E123" s="17">
        <v>2</v>
      </c>
      <c r="F123" s="17">
        <f t="shared" si="13"/>
        <v>4</v>
      </c>
      <c r="G123" s="7">
        <f t="shared" si="16"/>
        <v>19.349999999999998</v>
      </c>
      <c r="H123" s="7">
        <f t="shared" si="14"/>
        <v>77.399999999999991</v>
      </c>
      <c r="I123" s="7">
        <v>0.15</v>
      </c>
      <c r="J123" s="7">
        <f t="shared" si="15"/>
        <v>11.609999999999998</v>
      </c>
      <c r="K123" s="2" t="s">
        <v>35</v>
      </c>
      <c r="L123" s="1" t="str">
        <f t="shared" si="9"/>
        <v>932200RHSConcrete damaged</v>
      </c>
    </row>
    <row r="124" spans="1:12" x14ac:dyDescent="0.3">
      <c r="A124" s="2">
        <v>122</v>
      </c>
      <c r="B124" s="22">
        <v>924820</v>
      </c>
      <c r="C124" s="2" t="s">
        <v>3</v>
      </c>
      <c r="D124" s="17">
        <v>2</v>
      </c>
      <c r="E124" s="17">
        <v>2</v>
      </c>
      <c r="F124" s="17">
        <f t="shared" si="13"/>
        <v>4</v>
      </c>
      <c r="G124" s="7">
        <f t="shared" si="16"/>
        <v>19.349999999999998</v>
      </c>
      <c r="H124" s="7">
        <f t="shared" si="14"/>
        <v>77.399999999999991</v>
      </c>
      <c r="I124" s="7">
        <v>0.15</v>
      </c>
      <c r="J124" s="7">
        <f t="shared" si="15"/>
        <v>11.609999999999998</v>
      </c>
      <c r="K124" s="2" t="s">
        <v>4</v>
      </c>
      <c r="L124" s="1" t="str">
        <f t="shared" si="9"/>
        <v>924820RHSSettlement</v>
      </c>
    </row>
    <row r="125" spans="1:12" x14ac:dyDescent="0.3">
      <c r="A125" s="2">
        <v>123</v>
      </c>
      <c r="B125" s="22">
        <v>923530</v>
      </c>
      <c r="C125" s="2" t="s">
        <v>3</v>
      </c>
      <c r="D125" s="17"/>
      <c r="E125" s="17">
        <v>1</v>
      </c>
      <c r="F125" s="17">
        <f t="shared" si="13"/>
        <v>1</v>
      </c>
      <c r="G125" s="7">
        <f t="shared" si="16"/>
        <v>19.349999999999998</v>
      </c>
      <c r="H125" s="7">
        <f t="shared" si="14"/>
        <v>19.349999999999998</v>
      </c>
      <c r="I125" s="7">
        <v>0.15</v>
      </c>
      <c r="J125" s="7">
        <f t="shared" si="15"/>
        <v>2.9024999999999994</v>
      </c>
      <c r="K125" s="2" t="s">
        <v>25</v>
      </c>
      <c r="L125" s="1" t="str">
        <f t="shared" si="9"/>
        <v>923530RHSHungry Surface</v>
      </c>
    </row>
    <row r="126" spans="1:12" x14ac:dyDescent="0.3">
      <c r="A126" s="2">
        <v>124</v>
      </c>
      <c r="B126" s="22">
        <v>919820</v>
      </c>
      <c r="C126" s="2" t="s">
        <v>3</v>
      </c>
      <c r="D126" s="17">
        <v>2</v>
      </c>
      <c r="E126" s="17">
        <v>2</v>
      </c>
      <c r="F126" s="17">
        <f t="shared" si="13"/>
        <v>4</v>
      </c>
      <c r="G126" s="7">
        <f t="shared" si="16"/>
        <v>19.349999999999998</v>
      </c>
      <c r="H126" s="7">
        <f t="shared" si="14"/>
        <v>77.399999999999991</v>
      </c>
      <c r="I126" s="7">
        <v>0.15</v>
      </c>
      <c r="J126" s="7">
        <f t="shared" si="15"/>
        <v>11.609999999999998</v>
      </c>
      <c r="K126" s="2" t="s">
        <v>32</v>
      </c>
      <c r="L126" s="1" t="str">
        <f t="shared" si="9"/>
        <v>919820RHSMinor heap</v>
      </c>
    </row>
    <row r="127" spans="1:12" x14ac:dyDescent="0.3">
      <c r="A127" s="2">
        <v>125</v>
      </c>
      <c r="B127" s="22">
        <v>919470</v>
      </c>
      <c r="C127" s="2" t="s">
        <v>3</v>
      </c>
      <c r="D127" s="17">
        <v>1</v>
      </c>
      <c r="E127" s="17">
        <v>1</v>
      </c>
      <c r="F127" s="17">
        <f t="shared" si="13"/>
        <v>2</v>
      </c>
      <c r="G127" s="7">
        <f t="shared" si="16"/>
        <v>19.349999999999998</v>
      </c>
      <c r="H127" s="7">
        <f t="shared" si="14"/>
        <v>38.699999999999996</v>
      </c>
      <c r="I127" s="7">
        <v>0.15</v>
      </c>
      <c r="J127" s="7">
        <f t="shared" si="15"/>
        <v>5.8049999999999988</v>
      </c>
      <c r="K127" s="2" t="s">
        <v>32</v>
      </c>
      <c r="L127" s="1" t="str">
        <f t="shared" si="9"/>
        <v>919470RHSMinor heap</v>
      </c>
    </row>
    <row r="128" spans="1:12" x14ac:dyDescent="0.3">
      <c r="A128" s="2">
        <v>126</v>
      </c>
      <c r="B128" s="22">
        <v>917720</v>
      </c>
      <c r="C128" s="2" t="s">
        <v>3</v>
      </c>
      <c r="D128" s="17">
        <v>1</v>
      </c>
      <c r="E128" s="17">
        <v>1</v>
      </c>
      <c r="F128" s="17">
        <f t="shared" si="13"/>
        <v>2</v>
      </c>
      <c r="G128" s="7">
        <f t="shared" si="16"/>
        <v>19.349999999999998</v>
      </c>
      <c r="H128" s="7">
        <f t="shared" si="14"/>
        <v>38.699999999999996</v>
      </c>
      <c r="I128" s="7">
        <v>0.15</v>
      </c>
      <c r="J128" s="7">
        <f t="shared" si="15"/>
        <v>5.8049999999999988</v>
      </c>
      <c r="K128" s="2" t="s">
        <v>4</v>
      </c>
      <c r="L128" s="1" t="str">
        <f t="shared" si="9"/>
        <v>917720RHSSettlement</v>
      </c>
    </row>
    <row r="129" spans="1:12" x14ac:dyDescent="0.3">
      <c r="A129" s="2">
        <v>127</v>
      </c>
      <c r="B129" s="22">
        <v>901920</v>
      </c>
      <c r="C129" s="2" t="s">
        <v>3</v>
      </c>
      <c r="D129" s="17">
        <v>1</v>
      </c>
      <c r="E129" s="17">
        <v>1</v>
      </c>
      <c r="F129" s="17">
        <f t="shared" si="13"/>
        <v>2</v>
      </c>
      <c r="G129" s="7">
        <f t="shared" si="16"/>
        <v>19.349999999999998</v>
      </c>
      <c r="H129" s="7">
        <f t="shared" si="14"/>
        <v>38.699999999999996</v>
      </c>
      <c r="I129" s="7">
        <v>0.15</v>
      </c>
      <c r="J129" s="7">
        <f t="shared" si="15"/>
        <v>5.8049999999999988</v>
      </c>
      <c r="K129" s="2" t="s">
        <v>4</v>
      </c>
      <c r="L129" s="1" t="str">
        <f t="shared" si="9"/>
        <v>901920RHSSettlement</v>
      </c>
    </row>
    <row r="130" spans="1:12" x14ac:dyDescent="0.3">
      <c r="A130" s="2">
        <v>128</v>
      </c>
      <c r="B130" s="22">
        <v>897070</v>
      </c>
      <c r="C130" s="2" t="s">
        <v>3</v>
      </c>
      <c r="D130" s="17">
        <v>1</v>
      </c>
      <c r="E130" s="17"/>
      <c r="F130" s="17">
        <f t="shared" si="13"/>
        <v>1</v>
      </c>
      <c r="G130" s="7">
        <f t="shared" si="16"/>
        <v>19.349999999999998</v>
      </c>
      <c r="H130" s="7">
        <f t="shared" si="14"/>
        <v>19.349999999999998</v>
      </c>
      <c r="I130" s="7">
        <v>0.15</v>
      </c>
      <c r="J130" s="7">
        <f t="shared" si="15"/>
        <v>2.9024999999999994</v>
      </c>
      <c r="K130" s="2" t="s">
        <v>35</v>
      </c>
      <c r="L130" s="1" t="str">
        <f t="shared" si="9"/>
        <v>897070RHSConcrete damaged</v>
      </c>
    </row>
    <row r="131" spans="1:12" x14ac:dyDescent="0.3">
      <c r="A131" s="2">
        <v>129</v>
      </c>
      <c r="B131" s="22">
        <v>894320</v>
      </c>
      <c r="C131" s="2" t="s">
        <v>3</v>
      </c>
      <c r="D131" s="17">
        <v>1</v>
      </c>
      <c r="E131" s="17">
        <v>1</v>
      </c>
      <c r="F131" s="17">
        <f t="shared" si="13"/>
        <v>2</v>
      </c>
      <c r="G131" s="7">
        <f t="shared" si="16"/>
        <v>19.349999999999998</v>
      </c>
      <c r="H131" s="7">
        <f t="shared" si="14"/>
        <v>38.699999999999996</v>
      </c>
      <c r="I131" s="7">
        <v>0.15</v>
      </c>
      <c r="J131" s="7">
        <f t="shared" si="15"/>
        <v>5.8049999999999988</v>
      </c>
      <c r="K131" s="2" t="s">
        <v>25</v>
      </c>
      <c r="L131" s="1" t="str">
        <f t="shared" si="9"/>
        <v>894320RHSHungry Surface</v>
      </c>
    </row>
    <row r="132" spans="1:12" x14ac:dyDescent="0.3">
      <c r="A132" s="2">
        <v>130</v>
      </c>
      <c r="B132" s="22">
        <v>893200</v>
      </c>
      <c r="C132" s="2" t="s">
        <v>3</v>
      </c>
      <c r="D132" s="17">
        <v>5</v>
      </c>
      <c r="E132" s="17">
        <v>5</v>
      </c>
      <c r="F132" s="17">
        <f t="shared" si="13"/>
        <v>10</v>
      </c>
      <c r="G132" s="7">
        <f t="shared" si="16"/>
        <v>19.349999999999998</v>
      </c>
      <c r="H132" s="7">
        <f t="shared" si="14"/>
        <v>193.49999999999997</v>
      </c>
      <c r="I132" s="7">
        <v>0.3</v>
      </c>
      <c r="J132" s="7">
        <f t="shared" si="15"/>
        <v>58.04999999999999</v>
      </c>
      <c r="K132" s="2" t="s">
        <v>4</v>
      </c>
      <c r="L132" s="1" t="str">
        <f t="shared" ref="L132" si="17">_xlfn.CONCAT(B132:C132,K132)</f>
        <v>893200RHSSettlement</v>
      </c>
    </row>
    <row r="133" spans="1:12" x14ac:dyDescent="0.3">
      <c r="F133" s="20">
        <f>SUM(F3:F132)</f>
        <v>636</v>
      </c>
      <c r="G133" s="20" t="s">
        <v>22</v>
      </c>
      <c r="H133" s="20">
        <f>SUM(H3:H132)</f>
        <v>12306.600000000008</v>
      </c>
      <c r="I133" s="20"/>
      <c r="J133" s="20">
        <f>SUM(J3:J132)</f>
        <v>1915.649999999999</v>
      </c>
      <c r="K133" s="21"/>
    </row>
  </sheetData>
  <mergeCells count="9">
    <mergeCell ref="B1:B2"/>
    <mergeCell ref="C1:C2"/>
    <mergeCell ref="K1:K2"/>
    <mergeCell ref="J1:J2"/>
    <mergeCell ref="A1:A2"/>
    <mergeCell ref="G1:G2"/>
    <mergeCell ref="H1:H2"/>
    <mergeCell ref="D1:F1"/>
    <mergeCell ref="I1:I2"/>
  </mergeCells>
  <phoneticPr fontId="8" type="noConversion"/>
  <conditionalFormatting sqref="L3:L132">
    <cfRule type="duplicateValues" dxfId="0" priority="1"/>
  </conditionalFormatting>
  <pageMargins left="0.70866141732283472" right="0.70866141732283472" top="0.74803149606299213" bottom="0.74803149606299213" header="0.31496062992125984" footer="0.31496062992125984"/>
  <pageSetup scale="45" fitToHeight="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A37D9-06E2-4900-8744-2F7616B26389}">
  <sheetPr>
    <pageSetUpPr fitToPage="1"/>
  </sheetPr>
  <dimension ref="A1:H14"/>
  <sheetViews>
    <sheetView view="pageBreakPreview" zoomScale="145" zoomScaleNormal="100" zoomScaleSheetLayoutView="145" workbookViewId="0"/>
  </sheetViews>
  <sheetFormatPr defaultRowHeight="15.05" x14ac:dyDescent="0.3"/>
  <cols>
    <col min="1" max="1" width="6.33203125" style="1" bestFit="1" customWidth="1"/>
    <col min="2" max="2" width="25.21875" style="1" bestFit="1" customWidth="1"/>
    <col min="3" max="3" width="4.5546875" style="1" bestFit="1" customWidth="1"/>
    <col min="4" max="4" width="6.44140625" style="1" bestFit="1" customWidth="1"/>
    <col min="5" max="5" width="7.88671875" style="1" bestFit="1" customWidth="1"/>
    <col min="6" max="6" width="9.5546875" style="8" bestFit="1" customWidth="1"/>
    <col min="7" max="7" width="6.109375" style="1" bestFit="1" customWidth="1"/>
    <col min="8" max="8" width="7.21875" style="1" bestFit="1" customWidth="1"/>
  </cols>
  <sheetData>
    <row r="1" spans="1:8" s="27" customFormat="1" x14ac:dyDescent="0.3">
      <c r="A1" s="26" t="s">
        <v>19</v>
      </c>
      <c r="B1" s="26" t="s">
        <v>41</v>
      </c>
      <c r="C1" s="26" t="s">
        <v>47</v>
      </c>
      <c r="D1" s="26" t="s">
        <v>42</v>
      </c>
      <c r="E1" s="26" t="s">
        <v>43</v>
      </c>
      <c r="F1" s="30" t="s">
        <v>44</v>
      </c>
      <c r="G1" s="26" t="s">
        <v>45</v>
      </c>
      <c r="H1" s="26" t="s">
        <v>46</v>
      </c>
    </row>
    <row r="2" spans="1:8" x14ac:dyDescent="0.3">
      <c r="A2" s="25">
        <v>1</v>
      </c>
      <c r="B2" s="25" t="s">
        <v>48</v>
      </c>
      <c r="C2" s="29">
        <f>C3+C4</f>
        <v>43</v>
      </c>
      <c r="D2" s="28">
        <v>0.15</v>
      </c>
      <c r="E2" s="25">
        <v>0.89</v>
      </c>
      <c r="F2" s="31">
        <f>C2*D2*E2</f>
        <v>5.7404999999999999</v>
      </c>
      <c r="G2" s="25" t="s">
        <v>51</v>
      </c>
      <c r="H2" s="25"/>
    </row>
    <row r="3" spans="1:8" x14ac:dyDescent="0.3">
      <c r="A3" s="25">
        <v>2</v>
      </c>
      <c r="B3" s="25" t="s">
        <v>49</v>
      </c>
      <c r="C3" s="29">
        <v>21</v>
      </c>
      <c r="D3" s="28">
        <v>4.5</v>
      </c>
      <c r="E3" s="25">
        <v>0.89</v>
      </c>
      <c r="F3" s="31">
        <f t="shared" ref="F3:F4" si="0">C3*D3*E3</f>
        <v>84.105000000000004</v>
      </c>
      <c r="G3" s="25" t="s">
        <v>51</v>
      </c>
      <c r="H3" s="25"/>
    </row>
    <row r="4" spans="1:8" x14ac:dyDescent="0.3">
      <c r="A4" s="25">
        <v>3</v>
      </c>
      <c r="B4" s="25" t="s">
        <v>50</v>
      </c>
      <c r="C4" s="29">
        <v>22</v>
      </c>
      <c r="D4" s="28">
        <v>4.3</v>
      </c>
      <c r="E4" s="25">
        <v>0.89</v>
      </c>
      <c r="F4" s="31">
        <f t="shared" si="0"/>
        <v>84.194000000000003</v>
      </c>
      <c r="G4" s="25" t="s">
        <v>51</v>
      </c>
      <c r="H4" s="25"/>
    </row>
    <row r="5" spans="1:8" x14ac:dyDescent="0.3">
      <c r="A5" s="25"/>
      <c r="B5" s="56" t="s">
        <v>22</v>
      </c>
      <c r="C5" s="57"/>
      <c r="D5" s="57"/>
      <c r="E5" s="58"/>
      <c r="F5" s="31">
        <f>SUM(F2:F4)</f>
        <v>174.0395</v>
      </c>
      <c r="G5" s="25" t="s">
        <v>53</v>
      </c>
      <c r="H5" s="25"/>
    </row>
    <row r="6" spans="1:8" x14ac:dyDescent="0.3">
      <c r="A6" s="25"/>
      <c r="B6" s="56" t="s">
        <v>22</v>
      </c>
      <c r="C6" s="57"/>
      <c r="D6" s="57"/>
      <c r="E6" s="58"/>
      <c r="F6" s="31">
        <f>F5/1000</f>
        <v>0.17403950000000001</v>
      </c>
      <c r="G6" s="25" t="s">
        <v>52</v>
      </c>
      <c r="H6" s="25"/>
    </row>
    <row r="7" spans="1:8" x14ac:dyDescent="0.3">
      <c r="A7"/>
      <c r="B7"/>
      <c r="C7"/>
      <c r="D7"/>
      <c r="E7"/>
      <c r="F7" s="14"/>
      <c r="G7"/>
      <c r="H7"/>
    </row>
    <row r="8" spans="1:8" x14ac:dyDescent="0.3">
      <c r="A8"/>
      <c r="B8"/>
      <c r="C8"/>
      <c r="D8"/>
      <c r="E8"/>
      <c r="F8" s="14"/>
      <c r="G8"/>
      <c r="H8"/>
    </row>
    <row r="9" spans="1:8" x14ac:dyDescent="0.3">
      <c r="A9"/>
      <c r="B9"/>
      <c r="C9"/>
      <c r="D9"/>
      <c r="E9"/>
      <c r="F9" s="14"/>
      <c r="G9"/>
      <c r="H9"/>
    </row>
    <row r="10" spans="1:8" x14ac:dyDescent="0.3">
      <c r="A10"/>
      <c r="B10"/>
      <c r="C10"/>
      <c r="D10"/>
      <c r="E10"/>
      <c r="F10" s="14"/>
      <c r="G10"/>
      <c r="H10"/>
    </row>
    <row r="11" spans="1:8" x14ac:dyDescent="0.3">
      <c r="A11"/>
      <c r="B11"/>
      <c r="C11"/>
      <c r="D11"/>
      <c r="E11"/>
      <c r="F11" s="14"/>
      <c r="G11"/>
      <c r="H11"/>
    </row>
    <row r="12" spans="1:8" x14ac:dyDescent="0.3">
      <c r="A12"/>
      <c r="B12"/>
      <c r="C12"/>
      <c r="D12"/>
      <c r="E12"/>
      <c r="F12" s="14"/>
      <c r="G12"/>
      <c r="H12"/>
    </row>
    <row r="13" spans="1:8" x14ac:dyDescent="0.3">
      <c r="A13"/>
      <c r="B13"/>
      <c r="C13"/>
      <c r="D13"/>
      <c r="E13"/>
      <c r="F13" s="14"/>
      <c r="G13"/>
      <c r="H13"/>
    </row>
    <row r="14" spans="1:8" x14ac:dyDescent="0.3">
      <c r="A14"/>
      <c r="B14"/>
      <c r="C14"/>
      <c r="D14"/>
      <c r="E14"/>
      <c r="F14" s="14"/>
      <c r="G14"/>
      <c r="H14"/>
    </row>
  </sheetData>
  <mergeCells count="2">
    <mergeCell ref="B5:E5"/>
    <mergeCell ref="B6:E6"/>
  </mergeCells>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Summary</vt:lpstr>
      <vt:lpstr>Measurement</vt:lpstr>
      <vt:lpstr>Reinforcement</vt:lpstr>
      <vt:lpstr>Summary!Print_Area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Bhaskar Sinha</dc:creator>
  <cp:lastModifiedBy>Sanjeev Kumar Sharma</cp:lastModifiedBy>
  <cp:lastPrinted>2025-11-03T15:54:55Z</cp:lastPrinted>
  <dcterms:created xsi:type="dcterms:W3CDTF">2015-06-05T18:17:20Z</dcterms:created>
  <dcterms:modified xsi:type="dcterms:W3CDTF">2025-11-11T17:53:07Z</dcterms:modified>
</cp:coreProperties>
</file>